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3.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xl/calcChain.xml" ContentType="application/vnd.openxmlformats-officedocument.spreadsheetml.calcChain+xml"/>
  <Override PartName="/xl/externalLinks/externalLink1.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showInkAnnotation="0" autoCompressPictures="0" defaultThemeVersion="166925"/>
  <mc:AlternateContent xmlns:mc="http://schemas.openxmlformats.org/markup-compatibility/2006">
    <mc:Choice Requires="x15">
      <x15ac:absPath xmlns:x15ac="http://schemas.microsoft.com/office/spreadsheetml/2010/11/ac" url="/Users/julie/Desktop/FINAL AAPs/"/>
    </mc:Choice>
  </mc:AlternateContent>
  <xr:revisionPtr revIDLastSave="0" documentId="13_ncr:1_{B7A39324-070F-B24C-8EA5-4EDCBFE037CD}" xr6:coauthVersionLast="47" xr6:coauthVersionMax="47" xr10:uidLastSave="{00000000-0000-0000-0000-000000000000}"/>
  <bookViews>
    <workbookView xWindow="300" yWindow="-20700" windowWidth="33460" windowHeight="20540" tabRatio="500" activeTab="3" xr2:uid="{00000000-000D-0000-FFFF-FFFF00000000}"/>
  </bookViews>
  <sheets>
    <sheet name="1. Safety" sheetId="1" r:id="rId1"/>
    <sheet name="2. Health and Hygiene" sheetId="3" r:id="rId2"/>
    <sheet name="3. Environmental" sheetId="4" r:id="rId3"/>
    <sheet name="4. Social Performance &amp; CSI" sheetId="5" r:id="rId4"/>
    <sheet name="5. Water" sheetId="6" r:id="rId5"/>
    <sheet name="6. Production" sheetId="7" r:id="rId6"/>
    <sheet name="7.SHE | ISO" sheetId="8" r:id="rId7"/>
    <sheet name="8. Business Integrity " sheetId="22" r:id="rId8"/>
    <sheet name="9. Ethical Behaviour" sheetId="11" r:id="rId9"/>
    <sheet name="10. Procurement" sheetId="12" r:id="rId10"/>
    <sheet name="EVDG" sheetId="25" r:id="rId11"/>
    <sheet name="11.  Tax " sheetId="24" r:id="rId12"/>
    <sheet name="13. Human Resources" sheetId="23" r:id="rId13"/>
    <sheet name="14. Governance" sheetId="16" r:id="rId14"/>
    <sheet name="15. Compliance and Risk Managem" sheetId="17" r:id="rId15"/>
  </sheets>
  <externalReferences>
    <externalReference r:id="rId16"/>
  </externalReferences>
  <definedNames>
    <definedName name="_xlnm.Print_Area" localSheetId="6">'7.SHE | ISO'!$A$1:$K$8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12" l="1"/>
  <c r="I28" i="12"/>
  <c r="H29" i="12"/>
  <c r="H31" i="12"/>
  <c r="G29" i="12"/>
  <c r="G31" i="12"/>
  <c r="I5" i="12"/>
  <c r="I23" i="25"/>
  <c r="I10" i="25"/>
  <c r="I15" i="25"/>
  <c r="H8" i="25"/>
  <c r="H10" i="25"/>
  <c r="I14" i="25"/>
  <c r="H15" i="25"/>
  <c r="H16" i="25"/>
  <c r="I22" i="25"/>
  <c r="H23" i="25"/>
  <c r="H24" i="25"/>
  <c r="I24" i="25"/>
</calcChain>
</file>

<file path=xl/sharedStrings.xml><?xml version="1.0" encoding="utf-8"?>
<sst xmlns="http://schemas.openxmlformats.org/spreadsheetml/2006/main" count="2321" uniqueCount="1015">
  <si>
    <t>Metric ID</t>
  </si>
  <si>
    <t>Entity</t>
  </si>
  <si>
    <t>ESG</t>
  </si>
  <si>
    <t>KPI Headings</t>
  </si>
  <si>
    <t>KPI Sub-headings</t>
  </si>
  <si>
    <t>KPI's</t>
  </si>
  <si>
    <t>Area/Region</t>
  </si>
  <si>
    <t>Measurement</t>
  </si>
  <si>
    <t>2023</t>
  </si>
  <si>
    <t>2022</t>
  </si>
  <si>
    <t>2021</t>
  </si>
  <si>
    <t>2020</t>
  </si>
  <si>
    <t>2019</t>
  </si>
  <si>
    <t>2018</t>
  </si>
  <si>
    <t>Anglo American Platinum Managed Operations</t>
  </si>
  <si>
    <t>Safety</t>
  </si>
  <si>
    <t>Work-related loss of life and Safety Injuries</t>
  </si>
  <si>
    <t>Work-related loss of life</t>
  </si>
  <si>
    <t>Fatal injuries</t>
  </si>
  <si>
    <t>AAP Managed Operations</t>
  </si>
  <si>
    <t>Number</t>
  </si>
  <si>
    <t>Safety Injuries</t>
  </si>
  <si>
    <t>Lost time injuries (LTI)</t>
  </si>
  <si>
    <t>Medical treatment cases (MTC)</t>
  </si>
  <si>
    <t>First aid cases (FAC)</t>
  </si>
  <si>
    <t>Total recordable cases (Fatal injuries + LTIs + MTCs)</t>
  </si>
  <si>
    <t>Total injuries (recordable cases + FACs)</t>
  </si>
  <si>
    <t>Hours worked</t>
  </si>
  <si>
    <t>Total employee and contractor hours worked</t>
  </si>
  <si>
    <t>AAP Managed Operations (Total)</t>
  </si>
  <si>
    <t>Hours</t>
  </si>
  <si>
    <t>Tumela mine</t>
  </si>
  <si>
    <t>Total employee and contractor hours worked
Main operations - 
(excludes Amandelbult Services, Mogalakwena Services, Process Division Services, Western Limb Distribution Centre and Eastern Limb Support)</t>
  </si>
  <si>
    <t>Dishaba mine</t>
  </si>
  <si>
    <r>
      <rPr>
        <sz val="8"/>
        <color rgb="FF000000"/>
        <rFont val="Arial"/>
        <family val="2"/>
      </rPr>
      <t>Mogalakwena Mine</t>
    </r>
    <r>
      <rPr>
        <vertAlign val="superscript"/>
        <sz val="8"/>
        <color rgb="FF000000"/>
        <rFont val="Arial"/>
        <family val="2"/>
      </rPr>
      <t>4</t>
    </r>
  </si>
  <si>
    <t>Mogalakwena concentrators</t>
  </si>
  <si>
    <t>Unki concentrator</t>
  </si>
  <si>
    <t>ACP</t>
  </si>
  <si>
    <t>Waterval smelter</t>
  </si>
  <si>
    <t>Mortimer smelter</t>
  </si>
  <si>
    <t>Polokwane smelter</t>
  </si>
  <si>
    <t>Rustenburg Base Metal Refiners</t>
  </si>
  <si>
    <t>Precious Metals Refinery</t>
  </si>
  <si>
    <r>
      <rPr>
        <sz val="8"/>
        <color rgb="FF000000"/>
        <rFont val="Arial"/>
        <family val="2"/>
      </rPr>
      <t>Greenfield projects</t>
    </r>
    <r>
      <rPr>
        <vertAlign val="superscript"/>
        <sz val="8"/>
        <color rgb="FF000000"/>
        <rFont val="Arial"/>
        <family val="2"/>
      </rPr>
      <t>9</t>
    </r>
  </si>
  <si>
    <t>Injury Frequency Rates</t>
  </si>
  <si>
    <t>Injury Rates - Employees and Contractors</t>
  </si>
  <si>
    <r>
      <rPr>
        <sz val="8"/>
        <color rgb="FF000000"/>
        <rFont val="Arial"/>
        <family val="2"/>
      </rPr>
      <t>Fatal-injury frequency rate (FIFR)</t>
    </r>
    <r>
      <rPr>
        <vertAlign val="superscript"/>
        <sz val="8"/>
        <color rgb="FF000000"/>
        <rFont val="Arial"/>
        <family val="2"/>
      </rPr>
      <t>1</t>
    </r>
  </si>
  <si>
    <t>Rate</t>
  </si>
  <si>
    <t>0</t>
  </si>
  <si>
    <r>
      <rPr>
        <sz val="8"/>
        <color rgb="FF000000"/>
        <rFont val="Arial"/>
        <family val="2"/>
      </rPr>
      <t>Total Recordable Case Frequency Rate (TRCFR)</t>
    </r>
    <r>
      <rPr>
        <vertAlign val="superscript"/>
        <sz val="8"/>
        <color rgb="FF000000"/>
        <rFont val="Arial"/>
        <family val="2"/>
      </rPr>
      <t>2</t>
    </r>
    <r>
      <rPr>
        <sz val="8"/>
        <color rgb="FF000000"/>
        <rFont val="Arial"/>
        <family val="2"/>
      </rPr>
      <t xml:space="preserve"> 
</t>
    </r>
    <r>
      <rPr>
        <sz val="8"/>
        <color rgb="FF000000"/>
        <rFont val="Arial"/>
        <family val="2"/>
      </rPr>
      <t>Total Workers</t>
    </r>
  </si>
  <si>
    <t>Total Recordable Case Frequency Rate (TRCFR) Employees</t>
  </si>
  <si>
    <t>Total Recordable Case Frequency Rate (TRCFR) Contractors</t>
  </si>
  <si>
    <r>
      <rPr>
        <sz val="8"/>
        <color rgb="FF000000"/>
        <rFont val="Arial"/>
        <family val="2"/>
      </rPr>
      <t>Lost time injury frequency rate (LTIFR)</t>
    </r>
    <r>
      <rPr>
        <vertAlign val="superscript"/>
        <sz val="8"/>
        <color rgb="FF000000"/>
        <rFont val="Arial"/>
        <family val="2"/>
      </rPr>
      <t>3</t>
    </r>
    <r>
      <rPr>
        <sz val="8"/>
        <color rgb="FF000000"/>
        <rFont val="Arial"/>
        <family val="2"/>
      </rPr>
      <t xml:space="preserve"> Total Workers</t>
    </r>
  </si>
  <si>
    <t>2.18</t>
  </si>
  <si>
    <t>Lost time injury frequency rate (LTIFR) Employees</t>
  </si>
  <si>
    <t>Lost time injury frequency rate (LTIFR) Contractors</t>
  </si>
  <si>
    <t>1.33</t>
  </si>
  <si>
    <r>
      <rPr>
        <b/>
        <sz val="8"/>
        <color rgb="FF000000"/>
        <rFont val="Arial"/>
        <family val="2"/>
      </rPr>
      <t>Total Recordable Case Frequency Rate (TRCR)</t>
    </r>
    <r>
      <rPr>
        <b/>
        <vertAlign val="superscript"/>
        <sz val="8"/>
        <color rgb="FF000000"/>
        <rFont val="Arial"/>
        <family val="2"/>
      </rPr>
      <t>2</t>
    </r>
  </si>
  <si>
    <t>TRCFR (Total TRCFR)</t>
  </si>
  <si>
    <t>AAP Managed Operations (Total/aggregate)</t>
  </si>
  <si>
    <t>TRCFR (Total TRCFR) 
Main operations - 
(excludes Amandelbult Services, Mogalakwena Services, Process Division Services, Western Limb Distribution Centre and Eastern Limb Support)</t>
  </si>
  <si>
    <t>2.82</t>
  </si>
  <si>
    <t>0.86</t>
  </si>
  <si>
    <t>2.61</t>
  </si>
  <si>
    <t>4.26</t>
  </si>
  <si>
    <t>2.39</t>
  </si>
  <si>
    <r>
      <rPr>
        <b/>
        <sz val="8"/>
        <color rgb="FF000000"/>
        <rFont val="Arial"/>
        <family val="2"/>
      </rPr>
      <t>Lost time injury frequency rate (LTIFR)</t>
    </r>
    <r>
      <rPr>
        <b/>
        <vertAlign val="superscript"/>
        <sz val="8"/>
        <color rgb="FF000000"/>
        <rFont val="Arial"/>
        <family val="2"/>
      </rPr>
      <t>3</t>
    </r>
  </si>
  <si>
    <t>LTIFR (Total LTIFR)</t>
  </si>
  <si>
    <t>LTIFR (Total LTIFR) 
Main operations - 
(excludes Amandelbult Services, Mogalakwena Services, Process Division Services, Western Limb Distribution Centre and Eastern Limb Support)</t>
  </si>
  <si>
    <t>Area / Region</t>
  </si>
  <si>
    <t>Health Indicators</t>
  </si>
  <si>
    <t>Workers at risk of exposure to hazards¹</t>
  </si>
  <si>
    <t>Workers</t>
  </si>
  <si>
    <r>
      <rPr>
        <sz val="8"/>
        <color rgb="FF000000"/>
        <rFont val="Arial"/>
        <family val="2"/>
      </rPr>
      <t>Total number of workers</t>
    </r>
    <r>
      <rPr>
        <vertAlign val="superscript"/>
        <sz val="8"/>
        <color rgb="FF000000"/>
        <rFont val="Arial"/>
        <family val="2"/>
      </rPr>
      <t>2</t>
    </r>
  </si>
  <si>
    <t>Inhalable hazards and carcinogens</t>
  </si>
  <si>
    <t>Total number of workers at risk of exposure (above the exposure limit) to inhalable hazards and carcinogens</t>
  </si>
  <si>
    <t>Workers exposed to inhalable hazards above the exposure limit</t>
  </si>
  <si>
    <r>
      <rPr>
        <sz val="8"/>
        <color rgb="FF000000"/>
        <rFont val="Arial"/>
        <family val="2"/>
      </rPr>
      <t>Workers exposed to carcinogens above the exposure limit</t>
    </r>
    <r>
      <rPr>
        <vertAlign val="superscript"/>
        <sz val="8"/>
        <color rgb="FF000000"/>
        <rFont val="Arial"/>
        <family val="2"/>
      </rPr>
      <t>3</t>
    </r>
  </si>
  <si>
    <t>Noise</t>
  </si>
  <si>
    <r>
      <rPr>
        <sz val="8"/>
        <color rgb="FF000000"/>
        <rFont val="Arial"/>
        <family val="2"/>
      </rPr>
      <t>Total number of workers at risk of exposure to noise</t>
    </r>
    <r>
      <rPr>
        <vertAlign val="superscript"/>
        <sz val="8"/>
        <color rgb="FF000000"/>
        <rFont val="Arial"/>
        <family val="2"/>
      </rPr>
      <t>4</t>
    </r>
  </si>
  <si>
    <t>Workers exposed to noise above 85dB(A)</t>
  </si>
  <si>
    <r>
      <rPr>
        <sz val="8"/>
        <color rgb="FF000000"/>
        <rFont val="Arial"/>
        <family val="2"/>
      </rPr>
      <t>Number of pieces of equipment emitting noise ≥ 107dB(A)</t>
    </r>
    <r>
      <rPr>
        <vertAlign val="superscript"/>
        <sz val="8"/>
        <color rgb="FF000000"/>
        <rFont val="Arial"/>
        <family val="2"/>
      </rPr>
      <t>5</t>
    </r>
  </si>
  <si>
    <t>New cases of occupational disease</t>
  </si>
  <si>
    <t>Diseases related to inhalable hazard and carcinogen exposure</t>
  </si>
  <si>
    <r>
      <rPr>
        <sz val="8"/>
        <color rgb="FF000000"/>
        <rFont val="Arial"/>
        <family val="2"/>
      </rPr>
      <t>Silicosis</t>
    </r>
    <r>
      <rPr>
        <vertAlign val="superscript"/>
        <sz val="8"/>
        <color rgb="FF000000"/>
        <rFont val="Arial"/>
        <family val="2"/>
      </rPr>
      <t>6</t>
    </r>
  </si>
  <si>
    <t>n/a</t>
  </si>
  <si>
    <t>Chronic obstructive airways disease</t>
  </si>
  <si>
    <t>Occupational tuberculosis</t>
  </si>
  <si>
    <t>Occupational asthma</t>
  </si>
  <si>
    <t>Occupational cancers</t>
  </si>
  <si>
    <t>Diseases related to noise exposure</t>
  </si>
  <si>
    <t>Noise-induced hearing loss</t>
  </si>
  <si>
    <t>Diseases related to other health hazard exposure</t>
  </si>
  <si>
    <t>Hand arm vibration syndrome</t>
  </si>
  <si>
    <t>Musculoskeletal disorder</t>
  </si>
  <si>
    <t>Occupational dermatitis</t>
  </si>
  <si>
    <t>Platinum salt sensitivity</t>
  </si>
  <si>
    <t>Malaria</t>
  </si>
  <si>
    <t>Venous thromboembolism</t>
  </si>
  <si>
    <t>Other</t>
  </si>
  <si>
    <t>Work-related mental disorder</t>
  </si>
  <si>
    <t>Occupational disease incidence rates</t>
  </si>
  <si>
    <t>Employee total occupational disease incidence rate (per 100,000 employees)</t>
  </si>
  <si>
    <t>Total number of new cases of occupational disease * 100,000 / Annual average of number of Employees</t>
  </si>
  <si>
    <r>
      <rPr>
        <b/>
        <sz val="8"/>
        <color rgb="FF000000"/>
        <rFont val="Arial"/>
        <family val="2"/>
      </rPr>
      <t>HIV/AIDS Management</t>
    </r>
    <r>
      <rPr>
        <b/>
        <vertAlign val="superscript"/>
        <sz val="8"/>
        <color rgb="FF000000"/>
        <rFont val="Arial"/>
        <family val="2"/>
      </rPr>
      <t>7</t>
    </r>
  </si>
  <si>
    <t>Number of employees who know their status</t>
  </si>
  <si>
    <t>Number of contractor voluntary testing and counselling cases</t>
  </si>
  <si>
    <r>
      <rPr>
        <sz val="8"/>
        <color rgb="FF000000"/>
        <rFont val="Arial"/>
        <family val="2"/>
      </rPr>
      <t>Employees who know their status (%)</t>
    </r>
    <r>
      <rPr>
        <vertAlign val="superscript"/>
        <sz val="8"/>
        <color rgb="FF000000"/>
        <rFont val="Arial"/>
        <family val="2"/>
      </rPr>
      <t>8</t>
    </r>
  </si>
  <si>
    <r>
      <rPr>
        <sz val="8"/>
        <color rgb="FF000000"/>
        <rFont val="Arial"/>
        <family val="2"/>
      </rPr>
      <t>Known HIV+ employees on anti-retroviral therapy (ART) (%)</t>
    </r>
    <r>
      <rPr>
        <vertAlign val="superscript"/>
        <sz val="8"/>
        <color rgb="FF000000"/>
        <rFont val="Arial"/>
        <family val="2"/>
      </rPr>
      <t>9</t>
    </r>
  </si>
  <si>
    <t>Number of new employee HIV cases</t>
  </si>
  <si>
    <t>Number of employee AIDS deaths</t>
  </si>
  <si>
    <t>Tuberculosis</t>
  </si>
  <si>
    <t>New cases of tuberculosis (TB)</t>
  </si>
  <si>
    <r>
      <rPr>
        <sz val="8"/>
        <color rgb="FF000000"/>
        <rFont val="Arial"/>
        <family val="2"/>
      </rPr>
      <t>TB incidence rate per 100,000 employees</t>
    </r>
    <r>
      <rPr>
        <vertAlign val="superscript"/>
        <sz val="8"/>
        <color rgb="FF000000"/>
        <rFont val="Arial"/>
        <family val="2"/>
      </rPr>
      <t>10</t>
    </r>
  </si>
  <si>
    <t>Proven TB deaths</t>
  </si>
  <si>
    <t>Absenteeism (days)</t>
  </si>
  <si>
    <t>Absenteeism</t>
  </si>
  <si>
    <t>Absenteeism due to injury on duty</t>
  </si>
  <si>
    <t>Absenteeism due to non-work-related illness and injuries</t>
  </si>
  <si>
    <t>Total absenteeism rate</t>
  </si>
  <si>
    <t>Percentage</t>
  </si>
  <si>
    <t>Environmental Indicators</t>
  </si>
  <si>
    <t>Land (ha)</t>
  </si>
  <si>
    <t>Company-managed land</t>
  </si>
  <si>
    <t>Land altered by mining activities and supporting infrastructure</t>
  </si>
  <si>
    <t>Land under company charge for current mining activities</t>
  </si>
  <si>
    <t>Total tailings dam area</t>
  </si>
  <si>
    <t>Total waste-rock dump area</t>
  </si>
  <si>
    <t>All land owned</t>
  </si>
  <si>
    <t>Land Rehabilitation – operational footprint and impact</t>
  </si>
  <si>
    <t>Area available for rehabilitation</t>
  </si>
  <si>
    <t>Mogalakwena &amp; Amandelbult Operations</t>
  </si>
  <si>
    <t>Annual Rehabilitation target</t>
  </si>
  <si>
    <t>Reshaping completed</t>
  </si>
  <si>
    <t>Growth medium construction completed</t>
  </si>
  <si>
    <t>Materials</t>
  </si>
  <si>
    <t>Rock broken – managed operations</t>
  </si>
  <si>
    <t>1000t</t>
  </si>
  <si>
    <t>Ore milled – managed operations</t>
  </si>
  <si>
    <t>Accumulated low-grade stockpiles</t>
  </si>
  <si>
    <t>Lubricating and hydraulic oils</t>
  </si>
  <si>
    <t>Ml</t>
  </si>
  <si>
    <t>Grease</t>
  </si>
  <si>
    <t>Non-Greenhouse Gas Emissions</t>
  </si>
  <si>
    <r>
      <rPr>
        <sz val="8"/>
        <color rgb="FF000000"/>
        <rFont val="Arial"/>
        <family val="2"/>
      </rPr>
      <t>Total SO</t>
    </r>
    <r>
      <rPr>
        <vertAlign val="subscript"/>
        <sz val="8"/>
        <color rgb="FF000000"/>
        <rFont val="Arial"/>
        <family val="2"/>
      </rPr>
      <t>2</t>
    </r>
    <r>
      <rPr>
        <sz val="8"/>
        <color rgb="FF000000"/>
        <rFont val="Arial"/>
        <family val="2"/>
      </rPr>
      <t xml:space="preserve"> emissions from diesel</t>
    </r>
  </si>
  <si>
    <t>Tonnes</t>
  </si>
  <si>
    <r>
      <rPr>
        <sz val="8"/>
        <color rgb="FF000000"/>
        <rFont val="Arial"/>
        <family val="2"/>
      </rPr>
      <t>Total NO</t>
    </r>
    <r>
      <rPr>
        <vertAlign val="subscript"/>
        <sz val="8"/>
        <color rgb="FF000000"/>
        <rFont val="Arial"/>
        <family val="2"/>
      </rPr>
      <t>2</t>
    </r>
    <r>
      <rPr>
        <sz val="8"/>
        <color rgb="FF000000"/>
        <rFont val="Arial"/>
        <family val="2"/>
      </rPr>
      <t xml:space="preserve"> emissions from diesel</t>
    </r>
  </si>
  <si>
    <t>ODCs vented / released to the atmosphere (tonnes)</t>
  </si>
  <si>
    <t>ODCs remaining in use (tonnes)</t>
  </si>
  <si>
    <t>AAP Managed Process Operations</t>
  </si>
  <si>
    <t>Particulates (point sources)</t>
  </si>
  <si>
    <t>Mineral waste</t>
  </si>
  <si>
    <t>Accumulated in Tailings dams (active and inactive)</t>
  </si>
  <si>
    <t>Accumulated in Rock dumps</t>
  </si>
  <si>
    <t>Mogalakwena and Twickenham</t>
  </si>
  <si>
    <t>Polokwane Metallurgical Complex</t>
  </si>
  <si>
    <t>Non-mineral waste</t>
  </si>
  <si>
    <t>Energy and Greenhouse Gas Emissions</t>
  </si>
  <si>
    <t>Fossil fuels consumed</t>
  </si>
  <si>
    <t>Diesel used</t>
  </si>
  <si>
    <t>1000 m³</t>
  </si>
  <si>
    <t>Coal for heating and energy generation</t>
  </si>
  <si>
    <t>Smelters, ACP, RBMR</t>
  </si>
  <si>
    <t>Smelters</t>
  </si>
  <si>
    <t>RMBR</t>
  </si>
  <si>
    <t>Petrol used</t>
  </si>
  <si>
    <t>Managed Operations</t>
  </si>
  <si>
    <t>LPG/liquid fossil fuel gases used</t>
  </si>
  <si>
    <t>Smelters &amp; Refineries</t>
  </si>
  <si>
    <t>Waterval Smelter</t>
  </si>
  <si>
    <t>Paraffin used</t>
  </si>
  <si>
    <t>RBMR</t>
  </si>
  <si>
    <t>Energy consumption (million GJ)</t>
  </si>
  <si>
    <t>Energy intensity</t>
  </si>
  <si>
    <t>GJ/tonne milled</t>
  </si>
  <si>
    <t>Energy Intensity million GJ per tonne Copper equivalent</t>
  </si>
  <si>
    <t>mGJ / tCueq</t>
  </si>
  <si>
    <t>Energy from electricity</t>
  </si>
  <si>
    <t>million GJ</t>
  </si>
  <si>
    <t>Energy from fossil fuels</t>
  </si>
  <si>
    <t>Energy from renewable fuels</t>
  </si>
  <si>
    <t>Energy from renewable electricity</t>
  </si>
  <si>
    <t>Total energy used</t>
  </si>
  <si>
    <t>Energy consumption by country</t>
  </si>
  <si>
    <t>South Africa</t>
  </si>
  <si>
    <t>RSA Managed Operations</t>
  </si>
  <si>
    <t>Other - Zimbabwe</t>
  </si>
  <si>
    <t>Unki</t>
  </si>
  <si>
    <r>
      <rPr>
        <b/>
        <sz val="8"/>
        <color rgb="FF000000"/>
        <rFont val="Arial"/>
        <family val="2"/>
      </rPr>
      <t>GHG emissions (Mt CO</t>
    </r>
    <r>
      <rPr>
        <b/>
        <vertAlign val="subscript"/>
        <sz val="8"/>
        <color rgb="FF000000"/>
        <rFont val="Arial"/>
        <family val="2"/>
      </rPr>
      <t>2</t>
    </r>
    <r>
      <rPr>
        <b/>
        <sz val="8"/>
        <color rgb="FF000000"/>
        <rFont val="Arial"/>
        <family val="2"/>
      </rPr>
      <t>e)</t>
    </r>
  </si>
  <si>
    <t>GHG emissions intensity</t>
  </si>
  <si>
    <r>
      <rPr>
        <sz val="8"/>
        <color rgb="FF000000"/>
        <rFont val="Arial"/>
        <family val="2"/>
      </rPr>
      <t>GHG Intensity Total Scope 1 and Scope 2 CO</t>
    </r>
    <r>
      <rPr>
        <vertAlign val="subscript"/>
        <sz val="8"/>
        <color rgb="FF000000"/>
        <rFont val="Arial"/>
        <family val="2"/>
      </rPr>
      <t>2</t>
    </r>
    <r>
      <rPr>
        <sz val="8"/>
        <color rgb="FF000000"/>
        <rFont val="Arial"/>
        <family val="2"/>
      </rPr>
      <t>e per tonne Copper equivalent</t>
    </r>
  </si>
  <si>
    <t>Scope 1</t>
  </si>
  <si>
    <r>
      <rPr>
        <sz val="8"/>
        <color rgb="FF000000"/>
        <rFont val="Arial"/>
        <family val="2"/>
      </rPr>
      <t>Mt CO</t>
    </r>
    <r>
      <rPr>
        <vertAlign val="subscript"/>
        <sz val="8"/>
        <color rgb="FF000000"/>
        <rFont val="Arial"/>
        <family val="2"/>
      </rPr>
      <t>2</t>
    </r>
    <r>
      <rPr>
        <sz val="8"/>
        <color rgb="FF000000"/>
        <rFont val="Arial"/>
        <family val="2"/>
      </rPr>
      <t>e</t>
    </r>
  </si>
  <si>
    <r>
      <rPr>
        <sz val="8"/>
        <color rgb="FF000000"/>
        <rFont val="Arial"/>
        <family val="2"/>
      </rPr>
      <t>CO</t>
    </r>
    <r>
      <rPr>
        <vertAlign val="subscript"/>
        <sz val="8"/>
        <color rgb="FF000000"/>
        <rFont val="Arial"/>
        <family val="2"/>
      </rPr>
      <t>2</t>
    </r>
    <r>
      <rPr>
        <sz val="8"/>
        <color rgb="FF000000"/>
        <rFont val="Arial"/>
        <family val="2"/>
      </rPr>
      <t>e from internally generated from fossil fuels</t>
    </r>
  </si>
  <si>
    <r>
      <rPr>
        <sz val="8"/>
        <color rgb="FF000000"/>
        <rFont val="Arial"/>
        <family val="2"/>
      </rPr>
      <t>CO</t>
    </r>
    <r>
      <rPr>
        <vertAlign val="subscript"/>
        <sz val="8"/>
        <color rgb="FF000000"/>
        <rFont val="Arial"/>
        <family val="2"/>
      </rPr>
      <t>2</t>
    </r>
    <r>
      <rPr>
        <sz val="8"/>
        <color rgb="FF000000"/>
        <rFont val="Arial"/>
        <family val="2"/>
      </rPr>
      <t>e from methane flaring</t>
    </r>
  </si>
  <si>
    <r>
      <rPr>
        <sz val="8"/>
        <color rgb="FF000000"/>
        <rFont val="Arial"/>
        <family val="2"/>
      </rPr>
      <t>CO</t>
    </r>
    <r>
      <rPr>
        <vertAlign val="subscript"/>
        <sz val="8"/>
        <color rgb="FF000000"/>
        <rFont val="Arial"/>
        <family val="2"/>
      </rPr>
      <t>2</t>
    </r>
    <r>
      <rPr>
        <sz val="8"/>
        <color rgb="FF000000"/>
        <rFont val="Arial"/>
        <family val="2"/>
      </rPr>
      <t>e from processes</t>
    </r>
  </si>
  <si>
    <r>
      <rPr>
        <sz val="8"/>
        <color rgb="FF000000"/>
        <rFont val="Arial"/>
        <family val="2"/>
      </rPr>
      <t>CO</t>
    </r>
    <r>
      <rPr>
        <vertAlign val="subscript"/>
        <sz val="8"/>
        <color rgb="FF000000"/>
        <rFont val="Arial"/>
        <family val="2"/>
      </rPr>
      <t>2</t>
    </r>
    <r>
      <rPr>
        <sz val="8"/>
        <color rgb="FF000000"/>
        <rFont val="Arial"/>
        <family val="2"/>
      </rPr>
      <t>e from fossil fuel consumption</t>
    </r>
  </si>
  <si>
    <r>
      <rPr>
        <sz val="8"/>
        <color rgb="FF000000"/>
        <rFont val="Arial"/>
        <family val="2"/>
      </rPr>
      <t>CO</t>
    </r>
    <r>
      <rPr>
        <vertAlign val="subscript"/>
        <sz val="8"/>
        <color rgb="FF000000"/>
        <rFont val="Arial"/>
        <family val="2"/>
      </rPr>
      <t>2</t>
    </r>
    <r>
      <rPr>
        <sz val="8"/>
        <color rgb="FF000000"/>
        <rFont val="Arial"/>
        <family val="2"/>
      </rPr>
      <t>e from renewable fuel consumption</t>
    </r>
  </si>
  <si>
    <t>Scope 2</t>
  </si>
  <si>
    <t>CO2e from electricity purchased</t>
  </si>
  <si>
    <r>
      <rPr>
        <sz val="8"/>
        <color rgb="FF000000"/>
        <rFont val="Arial"/>
        <family val="2"/>
      </rPr>
      <t>Total CO</t>
    </r>
    <r>
      <rPr>
        <vertAlign val="subscript"/>
        <sz val="8"/>
        <color rgb="FF000000"/>
        <rFont val="Arial"/>
        <family val="2"/>
      </rPr>
      <t>2</t>
    </r>
    <r>
      <rPr>
        <sz val="8"/>
        <color rgb="FF000000"/>
        <rFont val="Arial"/>
        <family val="2"/>
      </rPr>
      <t>e emissions (Scope 1 and 2)</t>
    </r>
  </si>
  <si>
    <t>GHG emissions (Mt CO2e) by country</t>
  </si>
  <si>
    <t>SLB GHG Metrics</t>
  </si>
  <si>
    <r>
      <rPr>
        <sz val="8"/>
        <color rgb="FF000000"/>
        <rFont val="Arial"/>
        <family val="2"/>
      </rPr>
      <t>1000t CO</t>
    </r>
    <r>
      <rPr>
        <vertAlign val="subscript"/>
        <sz val="8"/>
        <color rgb="FF000000"/>
        <rFont val="Arial"/>
        <family val="2"/>
      </rPr>
      <t>2</t>
    </r>
    <r>
      <rPr>
        <sz val="8"/>
        <color rgb="FF000000"/>
        <rFont val="Arial"/>
        <family val="2"/>
      </rPr>
      <t>e</t>
    </r>
  </si>
  <si>
    <t>Total Scopes 1 &amp; 2</t>
  </si>
  <si>
    <t>% reduction on 2016 base year</t>
  </si>
  <si>
    <t>Purchased goods and services</t>
  </si>
  <si>
    <t>Capital goods</t>
  </si>
  <si>
    <t>Fuel and energy related activities 
(not included in Scope 1 or 2)</t>
  </si>
  <si>
    <t>Up/Downstream transport and distribution</t>
  </si>
  <si>
    <t>Waste generated in operations</t>
  </si>
  <si>
    <t>Business travel</t>
  </si>
  <si>
    <t>Rename to Employee Commuting/Travel</t>
  </si>
  <si>
    <t>Upstream leased assets</t>
  </si>
  <si>
    <t>Processing of sold products</t>
  </si>
  <si>
    <t>Use of sold products</t>
  </si>
  <si>
    <t>End-of-life treatment of sold products</t>
  </si>
  <si>
    <t>Downstream leased assets</t>
  </si>
  <si>
    <t>Franchises</t>
  </si>
  <si>
    <t>Investments</t>
  </si>
  <si>
    <t>Total Scope 3</t>
  </si>
  <si>
    <t>Environmental
 Indicators</t>
  </si>
  <si>
    <t>Environmental incidents and complaints</t>
  </si>
  <si>
    <t>Level 1</t>
  </si>
  <si>
    <t>Level 2</t>
  </si>
  <si>
    <t>11</t>
  </si>
  <si>
    <t>9</t>
  </si>
  <si>
    <t>14</t>
  </si>
  <si>
    <t>20</t>
  </si>
  <si>
    <t>Level 3</t>
  </si>
  <si>
    <t>1</t>
  </si>
  <si>
    <t>Level 4 and 5</t>
  </si>
  <si>
    <t>Formal complaints</t>
  </si>
  <si>
    <t>8</t>
  </si>
  <si>
    <t>Substandard acts and conditions</t>
  </si>
  <si>
    <t>Climate Change</t>
  </si>
  <si>
    <t>Existence and nature of a 'transition plan' that commits to stakeholder engagement with affected workers and communities</t>
  </si>
  <si>
    <t>Description</t>
  </si>
  <si>
    <t>Sustainability Report (page 70)</t>
  </si>
  <si>
    <t>Number of workers in the past year recruited due to implementation of the decarbonisation plan.</t>
  </si>
  <si>
    <t>Number (Unit)</t>
  </si>
  <si>
    <t>Not being tracked</t>
  </si>
  <si>
    <t>Number of workers in the past year retrained due to implementation of the decarbonisation plan.</t>
  </si>
  <si>
    <t>Number of workers in the past year retrenched due to implementation of the decarbonisation plan.</t>
  </si>
  <si>
    <t>Number of workers compensated due to implementation of the decarbonisation plan.</t>
  </si>
  <si>
    <t>Nature of provision for delivery of the transition plan within executive remuneration.</t>
  </si>
  <si>
    <t>Integrated Report (page  22 &amp; 23) How we remunerate performance</t>
  </si>
  <si>
    <t>Biodiversity</t>
  </si>
  <si>
    <t>Number of sites adjacent to globally or nationally important biodiversity areas</t>
  </si>
  <si>
    <t>2 (Mogalakwena and Mototolo)</t>
  </si>
  <si>
    <t>Number of sites adjacent to globally or nationally important biodiversity areas, with biodiversity action plans in place</t>
  </si>
  <si>
    <t>Biodiversity footprint (ecosystems)</t>
  </si>
  <si>
    <t>Number and area of sites owned, in or adjacent to areas of high biodiversity value (Key Biodiversity Areas – KBAs), for operations (if applicable) and full supply chain (if material).</t>
  </si>
  <si>
    <t>60,914  (Mogalakwena and Mototolo)</t>
  </si>
  <si>
    <t>Area of land used for the production of basic plant, animal or mineral commodities (e.g. the area of land used for forestry, agriculture or mining activities).</t>
  </si>
  <si>
    <t>ha</t>
  </si>
  <si>
    <t>Level of capital and expenditure deployed towards implementation of measures undertaken to manage positive impacts and avoid, minimise, restore/ rehabilitate and/or offset negative impacts on biodiversity and ecosystems.</t>
  </si>
  <si>
    <t>R million</t>
  </si>
  <si>
    <t>Describe wherever material across the value chain mechanisms aimed at enhancing management of biodiversity and ecosystem impacts (such as policies, targets, certifications, and audits).</t>
  </si>
  <si>
    <t>Biodiversity Standard AA SSD S 003
Anglo American Biodiversity Specification AA SSD SP 024</t>
  </si>
  <si>
    <t>Describe and report results of any processes aimed at identifying, assessing and/or managing the biodiversity footprint of the organisation, including for whether the success of the restoration measure was or is approved by independent external professionals; and status of each area based on its condition at the close of the reporting period, noting the standards and methodologies used.</t>
  </si>
  <si>
    <t>A BMP has been compiled by an independent 3rd party for each AAP operation
Background Information
Impact Assessment Report
Fauna SBF Report 
Flora Assessment
PES Assessment 
Freshwater Assessment
NPI Strategy</t>
  </si>
  <si>
    <t>KPI Sub-heading</t>
  </si>
  <si>
    <t>Definition</t>
  </si>
  <si>
    <t>Data</t>
  </si>
  <si>
    <t>Social Performance &amp; CSI</t>
  </si>
  <si>
    <t>HR &amp; Social Data</t>
  </si>
  <si>
    <t>Social Performance</t>
  </si>
  <si>
    <t>Number (units)</t>
  </si>
  <si>
    <t>7</t>
  </si>
  <si>
    <t>Number of Social Way implementation points assessed</t>
  </si>
  <si>
    <t>improvement in our social performance. Prior to 2020, our target was full compliance against our previous standard. As we implement the new standard, sites have been</t>
  </si>
  <si>
    <t>92</t>
  </si>
  <si>
    <t>594</t>
  </si>
  <si>
    <t>Overall percentage improvement PY vs CY</t>
  </si>
  <si>
    <t>Number of Complaints &amp; Grievances with a Social Aspect</t>
  </si>
  <si>
    <t>161</t>
  </si>
  <si>
    <t>196</t>
  </si>
  <si>
    <t>Number of Complaints &amp; Grievances with a Social Aspect Number of Level 4</t>
  </si>
  <si>
    <t>Number of Complaints &amp; Grievances with a Social Aspect Number of Level 5</t>
  </si>
  <si>
    <t>Number of social incidents</t>
  </si>
  <si>
    <t>5</t>
  </si>
  <si>
    <t>13</t>
  </si>
  <si>
    <t>Number of social incidents Level 4</t>
  </si>
  <si>
    <t>Number of social incidents Level 5</t>
  </si>
  <si>
    <t>Number of employees &amp; contractors trained on VP Security &amp; Human Rights</t>
  </si>
  <si>
    <t>Pertains to security personnel only</t>
  </si>
  <si>
    <t>1982</t>
  </si>
  <si>
    <t>1192</t>
  </si>
  <si>
    <t>Socio-economic</t>
  </si>
  <si>
    <t>580</t>
  </si>
  <si>
    <t>CSI expenditure (% of pre-tax profit)</t>
  </si>
  <si>
    <t>814</t>
  </si>
  <si>
    <t>Total supplier expenditure (R Million)</t>
  </si>
  <si>
    <t>Discretionary (ZAR excludes Unki which is already in USD)</t>
  </si>
  <si>
    <t>Procurement: localised expenditure</t>
  </si>
  <si>
    <t>In Country</t>
  </si>
  <si>
    <t>Procurement: localised expenditure (% of total) (2)</t>
  </si>
  <si>
    <t>In Country / Total Discretionary</t>
  </si>
  <si>
    <t>95,31%</t>
  </si>
  <si>
    <t>Procurement: Designated supplier spend (BEE in South Africa) (R Million)</t>
  </si>
  <si>
    <t>BEE Compliant</t>
  </si>
  <si>
    <t>Zimbabwe</t>
  </si>
  <si>
    <t>Total Jobs supported 2008-2022</t>
  </si>
  <si>
    <t>M194</t>
  </si>
  <si>
    <t>Workforce</t>
  </si>
  <si>
    <t>Full-time employees (annual average)</t>
  </si>
  <si>
    <t>(1) Employee numbers reflect the annual average employees at managed operations during the year which differs to the statutory definition used in the annual report which measures the average number of employees excluding associates’ and joint ventures’ employees, and including a proportionate share of employees within joint operations.</t>
  </si>
  <si>
    <t>21807</t>
  </si>
  <si>
    <t>Contractors (annual average)</t>
  </si>
  <si>
    <t>7954</t>
  </si>
  <si>
    <t>Average on site jobs (FTE)</t>
  </si>
  <si>
    <t>32888</t>
  </si>
  <si>
    <t>Onsite site: Off site jobs supported ratio (excluding induced jobs)</t>
  </si>
  <si>
    <t>Ratio</t>
  </si>
  <si>
    <t>1.6</t>
  </si>
  <si>
    <t>Onsite site: Off site jobs supported ratio (including induced jobs)</t>
  </si>
  <si>
    <t>6.2</t>
  </si>
  <si>
    <t>*Induced jobs refers to employment generated by local spending on goods and services on goods and services by employees and contractors</t>
  </si>
  <si>
    <t>M263</t>
  </si>
  <si>
    <t>Diversity</t>
  </si>
  <si>
    <t>Leadership and Culture</t>
  </si>
  <si>
    <t>Employees below 30 years of age (%)</t>
  </si>
  <si>
    <t>M260</t>
  </si>
  <si>
    <t>Employees between 30-50 years of age (%)</t>
  </si>
  <si>
    <t>75.66</t>
  </si>
  <si>
    <t>M257</t>
  </si>
  <si>
    <t>Employees more than 50 years of age (%)</t>
  </si>
  <si>
    <t>16.79</t>
  </si>
  <si>
    <t>M254</t>
  </si>
  <si>
    <t>Women as % of senior management population (CE EoR)</t>
  </si>
  <si>
    <t>28.16</t>
  </si>
  <si>
    <t>Women as % of senior management population (CE EoR): Progress against target</t>
  </si>
  <si>
    <t>112.6</t>
  </si>
  <si>
    <t>M251</t>
  </si>
  <si>
    <t>Women as % of management (band 5 and above) population</t>
  </si>
  <si>
    <t>28.42</t>
  </si>
  <si>
    <t>M248</t>
  </si>
  <si>
    <t>Women as % of workforce</t>
  </si>
  <si>
    <t>19.08</t>
  </si>
  <si>
    <t>M245</t>
  </si>
  <si>
    <t>Historically disadvantaged South Africans in management (% of South African management)</t>
  </si>
  <si>
    <t>83.03</t>
  </si>
  <si>
    <t>M242</t>
  </si>
  <si>
    <t>Male Contractors (%)</t>
  </si>
  <si>
    <t>91.95</t>
  </si>
  <si>
    <t>M239</t>
  </si>
  <si>
    <t>Female Contractors (%)</t>
  </si>
  <si>
    <t>8.05</t>
  </si>
  <si>
    <t>M236</t>
  </si>
  <si>
    <t>Voluntary Turnover (%)</t>
  </si>
  <si>
    <t>M233</t>
  </si>
  <si>
    <t>Involuntary Turnover (%)</t>
  </si>
  <si>
    <t>M230</t>
  </si>
  <si>
    <t>Employee turnover rate – total (%)</t>
  </si>
  <si>
    <t>5.21</t>
  </si>
  <si>
    <t>M227</t>
  </si>
  <si>
    <t>Number of new employee hires as a % of full-time employees (annual average)</t>
  </si>
  <si>
    <t>12.58</t>
  </si>
  <si>
    <t>11.41</t>
  </si>
  <si>
    <t>M224</t>
  </si>
  <si>
    <t>Amount spent in Rm on training</t>
  </si>
  <si>
    <t>1189</t>
  </si>
  <si>
    <t>M221</t>
  </si>
  <si>
    <t>Number of employees participating in leadership academy programmes</t>
  </si>
  <si>
    <t>168</t>
  </si>
  <si>
    <t>45</t>
  </si>
  <si>
    <t>M218</t>
  </si>
  <si>
    <t>Number of employees who were eligible for Team+ approach (B7 &amp; above)</t>
  </si>
  <si>
    <t>8583</t>
  </si>
  <si>
    <t>21724</t>
  </si>
  <si>
    <t>M215</t>
  </si>
  <si>
    <t>% of employees who were eligible for Team+ approach (B7 &amp; above)</t>
  </si>
  <si>
    <t>100</t>
  </si>
  <si>
    <t>M212</t>
  </si>
  <si>
    <t>Of those who were eligible, % that were male</t>
  </si>
  <si>
    <t>78</t>
  </si>
  <si>
    <t>78.75</t>
  </si>
  <si>
    <t>M209</t>
  </si>
  <si>
    <t>Of those who were eligible, % that were female</t>
  </si>
  <si>
    <t>27</t>
  </si>
  <si>
    <t>21.25</t>
  </si>
  <si>
    <r>
      <rPr>
        <b/>
        <sz val="8"/>
        <color rgb="FF000000"/>
        <rFont val="Arial"/>
        <family val="2"/>
      </rPr>
      <t xml:space="preserve">Diversity </t>
    </r>
    <r>
      <rPr>
        <b/>
        <i/>
        <sz val="8"/>
        <color rgb="FF000000"/>
        <rFont val="Arial"/>
        <family val="2"/>
      </rPr>
      <t>continued</t>
    </r>
  </si>
  <si>
    <r>
      <rPr>
        <b/>
        <sz val="8"/>
        <color rgb="FF000000"/>
        <rFont val="Arial"/>
        <family val="2"/>
      </rPr>
      <t xml:space="preserve">Leadership and Culture </t>
    </r>
    <r>
      <rPr>
        <b/>
        <i/>
        <sz val="8"/>
        <color rgb="FF000000"/>
        <rFont val="Arial"/>
        <family val="2"/>
      </rPr>
      <t>continued</t>
    </r>
  </si>
  <si>
    <t>% of workforce represented by trade unions, works councils or collective bargaining agreements</t>
  </si>
  <si>
    <t>93.45%</t>
  </si>
  <si>
    <t>Number of employees – South Africa</t>
  </si>
  <si>
    <t>20377</t>
  </si>
  <si>
    <t>Number of employees – Zimbabwe</t>
  </si>
  <si>
    <t>1347</t>
  </si>
  <si>
    <t>Number of employees – Total Group</t>
  </si>
  <si>
    <t>22334</t>
  </si>
  <si>
    <t>Breakdown of South African workforce</t>
  </si>
  <si>
    <t>Gauteng</t>
  </si>
  <si>
    <t>352</t>
  </si>
  <si>
    <t>Limpopo</t>
  </si>
  <si>
    <t>15274</t>
  </si>
  <si>
    <t>North West</t>
  </si>
  <si>
    <t>3088</t>
  </si>
  <si>
    <t>Mpumalanga</t>
  </si>
  <si>
    <t>1663</t>
  </si>
  <si>
    <t>Total own employees</t>
  </si>
  <si>
    <t>Contracting staff</t>
  </si>
  <si>
    <t>Non-mining embedded contractors (labour hire)</t>
  </si>
  <si>
    <t>17</t>
  </si>
  <si>
    <t>Contractors</t>
  </si>
  <si>
    <t>9334</t>
  </si>
  <si>
    <t>3700</t>
  </si>
  <si>
    <t xml:space="preserve">Total contracting staff </t>
  </si>
  <si>
    <t>24441</t>
  </si>
  <si>
    <t>3717</t>
  </si>
  <si>
    <t>Employment creation in provinces</t>
  </si>
  <si>
    <t>30</t>
  </si>
  <si>
    <t>54</t>
  </si>
  <si>
    <t>(1192)</t>
  </si>
  <si>
    <t>-18</t>
  </si>
  <si>
    <t>22</t>
  </si>
  <si>
    <t>-70</t>
  </si>
  <si>
    <t>(1096)</t>
  </si>
  <si>
    <t>Employment equity per occupational level</t>
  </si>
  <si>
    <t>Top management</t>
  </si>
  <si>
    <t>Senior management</t>
  </si>
  <si>
    <t>263</t>
  </si>
  <si>
    <t>267</t>
  </si>
  <si>
    <t>Professionally qualified and experienced specialists and midmanagement</t>
  </si>
  <si>
    <t>1807</t>
  </si>
  <si>
    <t>1743</t>
  </si>
  <si>
    <t>Skilled technical and academically qualified workers, junior management, supervisors</t>
  </si>
  <si>
    <t>4325</t>
  </si>
  <si>
    <t>4389</t>
  </si>
  <si>
    <t>Semi-skilled and discretionary decision making</t>
  </si>
  <si>
    <t>13796</t>
  </si>
  <si>
    <t>13374</t>
  </si>
  <si>
    <t>Unskilled and discretionary decision making</t>
  </si>
  <si>
    <t>510</t>
  </si>
  <si>
    <t>569</t>
  </si>
  <si>
    <t>Total permanent employees</t>
  </si>
  <si>
    <t>19882</t>
  </si>
  <si>
    <t>20347</t>
  </si>
  <si>
    <t>Temporary employees</t>
  </si>
  <si>
    <t>1117</t>
  </si>
  <si>
    <t>Grand total</t>
  </si>
  <si>
    <t>Turnover</t>
  </si>
  <si>
    <t>Resignations (%)</t>
  </si>
  <si>
    <t>2.28</t>
  </si>
  <si>
    <t>Other reasons for leaving (%)</t>
  </si>
  <si>
    <t>0.64</t>
  </si>
  <si>
    <t>Redundancies (%)</t>
  </si>
  <si>
    <t>0.0</t>
  </si>
  <si>
    <t>Dismissals (%)</t>
  </si>
  <si>
    <t>1.05</t>
  </si>
  <si>
    <t>CSI Expenditure</t>
  </si>
  <si>
    <t>CSI expenditure</t>
  </si>
  <si>
    <t>R millions</t>
  </si>
  <si>
    <t>552</t>
  </si>
  <si>
    <t>28</t>
  </si>
  <si>
    <t>Total CSI Spend</t>
  </si>
  <si>
    <t>Community Development</t>
  </si>
  <si>
    <t>288</t>
  </si>
  <si>
    <t>164</t>
  </si>
  <si>
    <t>Education and Training</t>
  </si>
  <si>
    <t>246</t>
  </si>
  <si>
    <t>235</t>
  </si>
  <si>
    <t>Water and sanitation</t>
  </si>
  <si>
    <t>64</t>
  </si>
  <si>
    <t>63</t>
  </si>
  <si>
    <t>Health and welfare</t>
  </si>
  <si>
    <t>34</t>
  </si>
  <si>
    <t>Sports, art, culture and heritage</t>
  </si>
  <si>
    <t>3</t>
  </si>
  <si>
    <t>42</t>
  </si>
  <si>
    <t>56</t>
  </si>
  <si>
    <t>Environment</t>
  </si>
  <si>
    <t>Institutional capacity development</t>
  </si>
  <si>
    <t>23</t>
  </si>
  <si>
    <t>25</t>
  </si>
  <si>
    <t>Energy and climate change</t>
  </si>
  <si>
    <t>Disaster and emergency relief</t>
  </si>
  <si>
    <t>717</t>
  </si>
  <si>
    <t>CSI spend (US$m) relating to Zimele</t>
  </si>
  <si>
    <t>$ million</t>
  </si>
  <si>
    <t>76</t>
  </si>
  <si>
    <t>CSI spend % EBIT</t>
  </si>
  <si>
    <t>CSI spend % of pre tax profit</t>
  </si>
  <si>
    <t>Community human rights</t>
  </si>
  <si>
    <t>Total number of operations that have been subject to a human rights due diligence process or impact assessments, by country.</t>
  </si>
  <si>
    <t>Percentage of operations that have been subject to a human rights due diligence process or impact assessments, by country.</t>
  </si>
  <si>
    <t>100%</t>
  </si>
  <si>
    <t>Nature of processes for engaging with affected communities and their representatives, and channels for affected community members to raise concerns.</t>
  </si>
  <si>
    <t>Each of the sites have or are in process of establishing Community Engagement Forums</t>
  </si>
  <si>
    <t>Community Engagement Forums and Grievance procedures</t>
  </si>
  <si>
    <t>Number and type of grievances reported with associated impacts related to a salient human rights issue in the reporting period,</t>
  </si>
  <si>
    <t>37</t>
  </si>
  <si>
    <t>Number of relevant sites (typically those involved in extracting, harvesting, or developing natural resources or energy) that implement a human rights and security approach consistent with the Voluntary Principles on Security and Human Rights.</t>
  </si>
  <si>
    <t>Percentage of relevant sites (typically those involved in extracting, harvesting, or developing natural resources or energy) that implement a human rights and security approach consistent with the Voluntary Principles on Security and Human Rights.</t>
  </si>
  <si>
    <t>Consumer data and privacy</t>
  </si>
  <si>
    <t>A description of the mechanisms and steps taken to ensure privacy of consumer data.</t>
  </si>
  <si>
    <t>The organisation has adopted Anglo American’s Group compliance processes which include privacy policies; privacy risk assessments; risk tracking and remediation processes; training; third party due diligence; contractual processes to ensure security of processing; transparency notices made available to stakeholders explaining purpose and use of personal data; and retention procedures.</t>
  </si>
  <si>
    <t>Total number of substantiated complaints received concerning breaches of customer privacy (categorised by complaints received from outside parties and substantiated by the organisation, and complaints from regulatory bodies), and</t>
  </si>
  <si>
    <t>total number of identified thefts, of customer data.</t>
  </si>
  <si>
    <t>total number of identified leaks of customer data.</t>
  </si>
  <si>
    <t>total number of identified losses of customer data.</t>
  </si>
  <si>
    <t>% of products of traceable origin.</t>
  </si>
  <si>
    <r>
      <rPr>
        <sz val="8"/>
        <color rgb="FF000000"/>
        <rFont val="Arial"/>
        <family val="2"/>
      </rPr>
      <t>The number of identified child labour, incidents</t>
    </r>
  </si>
  <si>
    <r>
      <rPr>
        <sz val="8"/>
        <color rgb="FF000000"/>
        <rFont val="Arial"/>
        <family val="2"/>
      </rPr>
      <t>The number and percentage of identified child labour, or forced and compulsory labour incidents in its operations or value chain; and percentage of these where the reporting entity has played a role in securing remedy for those affected.</t>
    </r>
  </si>
  <si>
    <t>Child labour</t>
  </si>
  <si>
    <t>Percentage of identified child labour incidents</t>
  </si>
  <si>
    <t>Percentage of child labour incidents where the reporting entity has played a role in securing remedy for those affected.</t>
  </si>
  <si>
    <t>NA</t>
  </si>
  <si>
    <t>Number of identified forced and compulsory labour incidents</t>
  </si>
  <si>
    <t>Percentage of identified forced and compulsory labour incidents</t>
  </si>
  <si>
    <t>Percentage of forced labour incidents where the reporting entity has played a role in securing remedy for those affected.</t>
  </si>
  <si>
    <t>Water</t>
  </si>
  <si>
    <r>
      <rPr>
        <sz val="8"/>
        <color rgb="FF000000"/>
        <rFont val="Arial"/>
        <family val="2"/>
      </rPr>
      <t>Operational water withdrawals</t>
    </r>
    <r>
      <rPr>
        <vertAlign val="superscript"/>
        <sz val="8"/>
        <color rgb="FF000000"/>
        <rFont val="Arial"/>
        <family val="2"/>
      </rPr>
      <t xml:space="preserve">1
</t>
    </r>
    <r>
      <rPr>
        <vertAlign val="superscript"/>
        <sz val="8"/>
        <color rgb="FF000000"/>
        <rFont val="Arial"/>
        <family val="2"/>
      </rPr>
      <t xml:space="preserve">
</t>
    </r>
    <r>
      <rPr>
        <sz val="8"/>
        <color rgb="FF000000"/>
        <rFont val="Arial"/>
        <family val="2"/>
      </rPr>
      <t>(Platinum operations are water stressed sites)</t>
    </r>
  </si>
  <si>
    <r>
      <rPr>
        <sz val="8"/>
        <color rgb="FF000000"/>
        <rFont val="Arial"/>
        <family val="2"/>
      </rPr>
      <t>High quality ICMM</t>
    </r>
    <r>
      <rPr>
        <vertAlign val="superscript"/>
        <sz val="8"/>
        <color rgb="FF000000"/>
        <rFont val="Arial"/>
        <family val="2"/>
      </rPr>
      <t>2</t>
    </r>
  </si>
  <si>
    <t>Surface water (high quality ICMM)</t>
  </si>
  <si>
    <t>Mℓ ('000m3)</t>
  </si>
  <si>
    <t>Ground water (high quality ICMM)</t>
  </si>
  <si>
    <t>Third-party water (high quality ICMM)</t>
  </si>
  <si>
    <t>Total water (high quality ICMM)</t>
  </si>
  <si>
    <r>
      <rPr>
        <sz val="8"/>
        <color rgb="FF000000"/>
        <rFont val="Arial"/>
        <family val="2"/>
      </rPr>
      <t>Low quality ICMM</t>
    </r>
    <r>
      <rPr>
        <vertAlign val="superscript"/>
        <sz val="8"/>
        <color rgb="FF000000"/>
        <rFont val="Arial"/>
        <family val="2"/>
      </rPr>
      <t>3</t>
    </r>
  </si>
  <si>
    <t>Surface water (low quality ICMM)</t>
  </si>
  <si>
    <t>Ground water (low quality ICMM)</t>
  </si>
  <si>
    <t>Third-party water (low quality ICMM)</t>
  </si>
  <si>
    <t>Total water (low quality ICMM)</t>
  </si>
  <si>
    <t>Total ICMM</t>
  </si>
  <si>
    <t>Surface water Total ICMM</t>
  </si>
  <si>
    <t>Ground water Total ICMM</t>
  </si>
  <si>
    <t>Third-party water Total ICMM</t>
  </si>
  <si>
    <t>Total water withdrawals</t>
  </si>
  <si>
    <r>
      <rPr>
        <sz val="8"/>
        <color rgb="FF000000"/>
        <rFont val="Arial"/>
        <family val="2"/>
      </rPr>
      <t>Total Other Managed Water (OWM) withdrawals</t>
    </r>
    <r>
      <rPr>
        <vertAlign val="superscript"/>
        <sz val="8"/>
        <color rgb="FF000000"/>
        <rFont val="Arial"/>
        <family val="2"/>
      </rPr>
      <t>4</t>
    </r>
    <r>
      <rPr>
        <sz val="8"/>
        <color rgb="FF000000"/>
        <rFont val="Arial"/>
        <family val="2"/>
      </rPr>
      <t xml:space="preserve"> </t>
    </r>
  </si>
  <si>
    <t>High quality ICMM</t>
  </si>
  <si>
    <t>Other managed water (High quality ICMM)</t>
  </si>
  <si>
    <t>Low quality ICMM</t>
  </si>
  <si>
    <t>Other managed water (Low quality ICMM)</t>
  </si>
  <si>
    <t>Other managed water Total</t>
  </si>
  <si>
    <t>SLB Freshwater Withdrawals from Water Scarce sites</t>
  </si>
  <si>
    <t>Freshwater withdrawals</t>
  </si>
  <si>
    <t>Percentage change in freshwater withdrawal on 2015 base year</t>
  </si>
  <si>
    <t>percentage</t>
  </si>
  <si>
    <t>Water efficiency</t>
  </si>
  <si>
    <r>
      <rPr>
        <sz val="8"/>
        <color rgb="FF000000"/>
        <rFont val="Arial"/>
        <family val="2"/>
      </rPr>
      <t>Operational water use</t>
    </r>
    <r>
      <rPr>
        <vertAlign val="superscript"/>
        <sz val="8"/>
        <color rgb="FF000000"/>
        <rFont val="Arial"/>
        <family val="2"/>
      </rPr>
      <t>5</t>
    </r>
  </si>
  <si>
    <r>
      <rPr>
        <sz val="8"/>
        <color rgb="FF000000"/>
        <rFont val="Arial"/>
        <family val="2"/>
      </rPr>
      <t>Change in storage</t>
    </r>
    <r>
      <rPr>
        <vertAlign val="superscript"/>
        <sz val="8"/>
        <color rgb="FF000000"/>
        <rFont val="Arial"/>
        <family val="2"/>
      </rPr>
      <t>6</t>
    </r>
  </si>
  <si>
    <r>
      <rPr>
        <sz val="8"/>
        <color rgb="FF000000"/>
        <rFont val="Arial"/>
        <family val="2"/>
      </rPr>
      <t>Operational efficiency (re-use/recycle)</t>
    </r>
    <r>
      <rPr>
        <vertAlign val="superscript"/>
        <sz val="8"/>
        <color rgb="FF000000"/>
        <rFont val="Arial"/>
        <family val="2"/>
      </rPr>
      <t>7</t>
    </r>
  </si>
  <si>
    <r>
      <rPr>
        <sz val="8"/>
        <color rgb="FF000000"/>
        <rFont val="Arial"/>
        <family val="2"/>
      </rPr>
      <t>Operational efficiency (re-use/recycle)</t>
    </r>
    <r>
      <rPr>
        <vertAlign val="superscript"/>
        <sz val="8"/>
        <color rgb="FF000000"/>
        <rFont val="Arial"/>
        <family val="2"/>
      </rPr>
      <t>8</t>
    </r>
  </si>
  <si>
    <t>Excluding Smelters and Twickenham</t>
  </si>
  <si>
    <r>
      <rPr>
        <sz val="8"/>
        <color rgb="FF000000"/>
        <rFont val="Arial"/>
        <family val="2"/>
      </rPr>
      <t>Discharges</t>
    </r>
    <r>
      <rPr>
        <vertAlign val="superscript"/>
        <sz val="8"/>
        <color rgb="FF000000"/>
        <rFont val="Arial"/>
        <family val="2"/>
      </rPr>
      <t>9</t>
    </r>
  </si>
  <si>
    <t>Surface water (High quality ICMM)</t>
  </si>
  <si>
    <t>Ground water (High quality ICMM)</t>
  </si>
  <si>
    <t>Supply to third-party water (High quality ICMM)</t>
  </si>
  <si>
    <t>Surface water (Low quality ICMM)</t>
  </si>
  <si>
    <t>Ground water (Low quality ICMM)</t>
  </si>
  <si>
    <t>Supply to third-party water (Low quality ICMM)</t>
  </si>
  <si>
    <t>Supply to third-party water Total ICMM</t>
  </si>
  <si>
    <r>
      <rPr>
        <sz val="8"/>
        <color rgb="FF000000"/>
        <rFont val="Arial"/>
        <family val="2"/>
      </rPr>
      <t>Water intensity</t>
    </r>
    <r>
      <rPr>
        <vertAlign val="superscript"/>
        <sz val="8"/>
        <color rgb="FF000000"/>
        <rFont val="Arial"/>
        <family val="2"/>
      </rPr>
      <t>10</t>
    </r>
  </si>
  <si>
    <t>Freshwater intensity</t>
  </si>
  <si>
    <t>m3/tonne milled</t>
  </si>
  <si>
    <t>Potable water intensity</t>
  </si>
  <si>
    <t>Total withdrawal intensity</t>
  </si>
  <si>
    <t>Production</t>
  </si>
  <si>
    <r>
      <rPr>
        <sz val="8"/>
        <color rgb="FF000000"/>
        <rFont val="Arial"/>
        <family val="2"/>
      </rPr>
      <t>Platinum Group Metals (produced ounces) (koz)</t>
    </r>
    <r>
      <rPr>
        <vertAlign val="superscript"/>
        <sz val="8"/>
        <color rgb="FF000000"/>
        <rFont val="Arial"/>
        <family val="2"/>
      </rPr>
      <t>1</t>
    </r>
    <r>
      <rPr>
        <sz val="8"/>
        <color rgb="FF000000"/>
        <rFont val="Arial"/>
        <family val="2"/>
      </rPr>
      <t xml:space="preserve"> 
</t>
    </r>
    <r>
      <rPr>
        <sz val="8"/>
        <color rgb="FF000000"/>
        <rFont val="Arial"/>
        <family val="2"/>
      </rPr>
      <t xml:space="preserve">
</t>
    </r>
    <r>
      <rPr>
        <sz val="8"/>
        <color rgb="FF000000"/>
        <rFont val="Arial"/>
        <family val="2"/>
      </rPr>
      <t>(Total PGM production)</t>
    </r>
  </si>
  <si>
    <t>koz / 000 oz</t>
  </si>
  <si>
    <t>Amandelbult</t>
  </si>
  <si>
    <t>Mogalakwena</t>
  </si>
  <si>
    <t>Mototolo</t>
  </si>
  <si>
    <r>
      <rPr>
        <sz val="8"/>
        <color rgb="FF000000"/>
        <rFont val="Arial"/>
        <family val="2"/>
      </rPr>
      <t>Tonnes mined</t>
    </r>
    <r>
      <rPr>
        <vertAlign val="superscript"/>
        <sz val="8"/>
        <color rgb="FF000000"/>
        <rFont val="Arial"/>
        <family val="2"/>
      </rPr>
      <t>2</t>
    </r>
  </si>
  <si>
    <t>kt / 000 t</t>
  </si>
  <si>
    <t>Tonnes milled/processed</t>
  </si>
  <si>
    <t>Tonnes smelted</t>
  </si>
  <si>
    <t>RSA Smelters</t>
  </si>
  <si>
    <t>Mortimer Smelter</t>
  </si>
  <si>
    <t>Polokwane Smelter</t>
  </si>
  <si>
    <t>Unki Smelter - Zimbabwe</t>
  </si>
  <si>
    <t>Converter Matte produced</t>
  </si>
  <si>
    <r>
      <rPr>
        <sz val="8"/>
        <color rgb="FF000000"/>
        <rFont val="Arial"/>
        <family val="2"/>
      </rPr>
      <t>Base metal production</t>
    </r>
    <r>
      <rPr>
        <vertAlign val="superscript"/>
        <sz val="8"/>
        <color rgb="FF000000"/>
        <rFont val="Arial"/>
        <family val="2"/>
      </rPr>
      <t>3</t>
    </r>
  </si>
  <si>
    <r>
      <rPr>
        <sz val="8"/>
        <color rgb="FF000000"/>
        <rFont val="Arial"/>
        <family val="2"/>
      </rPr>
      <t>PMR production</t>
    </r>
    <r>
      <rPr>
        <vertAlign val="superscript"/>
        <sz val="8"/>
        <color rgb="FF000000"/>
        <rFont val="Arial"/>
        <family val="2"/>
      </rPr>
      <t>4</t>
    </r>
  </si>
  <si>
    <t>PMR</t>
  </si>
  <si>
    <t>SHE WAY</t>
  </si>
  <si>
    <t>Number of operations completing SHE Way self-assessments</t>
  </si>
  <si>
    <t>% of operations completing SHE Way self-assessments</t>
  </si>
  <si>
    <t>Number of operations with action plans to comply with SHE Way by end of 2023</t>
  </si>
  <si>
    <t>Number of operations with ISO14001 certification</t>
  </si>
  <si>
    <t>Number of operations with ISO 45001 certification</t>
  </si>
  <si>
    <t>Business Conduct</t>
  </si>
  <si>
    <t>342</t>
  </si>
  <si>
    <t>80%</t>
  </si>
  <si>
    <t>159</t>
  </si>
  <si>
    <t>People – Employment, personal policy and other people related matters</t>
  </si>
  <si>
    <t>People – Bullying, harassment, victimisation and other related matters</t>
  </si>
  <si>
    <t>Safety and health (include Covid-19 related)</t>
  </si>
  <si>
    <t>Information security &amp; data privacy</t>
  </si>
  <si>
    <t>Social and environment</t>
  </si>
  <si>
    <t>Other (your voice)</t>
  </si>
  <si>
    <t>Ethical Value Chains/Ethical Behaviour</t>
  </si>
  <si>
    <t>Percentage of supplier spend assessed in risk assessments</t>
  </si>
  <si>
    <t>No. of Responsible Sourcing Self-Assessments requested</t>
  </si>
  <si>
    <t>Number of host community suppliers engaged with (Responsible Sourcing SMME capacity development programme)</t>
  </si>
  <si>
    <t xml:space="preserve"> -</t>
  </si>
  <si>
    <t>Anti-corruption</t>
  </si>
  <si>
    <t>Percentage of employees who have received training or awareness-raising on the organisation's anti-corruption policies and procedures (All identified employees with access to email or a computer)</t>
  </si>
  <si>
    <t>Total number and nature of incidents of corruption</t>
  </si>
  <si>
    <t>Total number and nature of incidents of corruption confirmed during the current year, related to this year and previous years, with a description of the activities taken to address confirmed incidents, and of the outcomes of these activities.</t>
  </si>
  <si>
    <t>Related to current year</t>
  </si>
  <si>
    <t>312 reports recorded in 2022 with 96 closed at year-end.</t>
  </si>
  <si>
    <t>The company has clear protocols for managing, investigating, 
prosecuting and disclosing whistleblowing reports. All concerns are recorded and assessed for investigation. If a contravention of 
our ethics policies is substantiated, disciplinary action or sanctions are taken.</t>
  </si>
  <si>
    <t>Internal and external grievance mechanisms (Including whistle-blowing facilities) – A description of</t>
  </si>
  <si>
    <t>The internal and external grievance mechanisms (including whistle-blowing facilities) for reporting concerns about unethical or unlawful behaviour and lack of organisational integrity;</t>
  </si>
  <si>
    <t xml:space="preserve">Our independently managed whistleblowing facility, YourVoice, provides a confidential and secure mechanism for these complaints to be anonymously reported and respectfully managed by an independent third party. YourVoice is available to 24hrs to all our employees, contractors, suppliers and other stakeholders, it enables them to raise concerns about potentially unethical, unlawful or unsafe conduct or practices that conflict with our Values and Code of Conduct, without fear of retaliation. </t>
  </si>
  <si>
    <t>Mechanisms for seeking advice about ethical and lawful behaviour and organisational integrity;</t>
  </si>
  <si>
    <t xml:space="preserve">The Anglo American Code of Conduct contains a decision tree to assist anyone who needs assistance with making ethical decisions. </t>
  </si>
  <si>
    <t>The extent to which these various mechanisms have been used, and the outcomes of processes using these mechanisms.</t>
  </si>
  <si>
    <t>Refer to the statistics provided above on cases reported, closed and outcomes.</t>
  </si>
  <si>
    <t>Discussion of initiatives and stakeholder engagement to improve the broader operating environment and culture, to combat corruption.</t>
  </si>
  <si>
    <t xml:space="preserve">Through our responsible sourcing programme, we monitor and evaluate sustainability and labour risks linked to our suppliers, ensuring we work with suppliers and build their capacity to deal with these risks. Our social performance is managed and assessed in terms of Anglo American’s social way 3.0 policy framework. </t>
  </si>
  <si>
    <t>Lobbying and political contributions</t>
  </si>
  <si>
    <t>Total monetary value of financial and in-kind political contributions made directly and indirectly by the organisation, by country and recipient/beneficiary.</t>
  </si>
  <si>
    <t>0 
(As per the Anglo American Code of Conduct, we do not support any political party, group or individual. We do not provide financial 
or other support for political purposes to any politician, political party or related organisation, or to any official of a political party or candidate for political office, in any circumstances, either directly or through third parties.)</t>
  </si>
  <si>
    <t xml:space="preserve">Identify the significant issues that are the focus of the company’s participation in public policy development and lobbying, including within any business association that the company is a member of; describe the company’s strategy relevant to these areas of focus, identifying any differences between its lobbying positions and its purpose, policies, goals and other public positions. </t>
  </si>
  <si>
    <r>
      <rPr>
        <sz val="8"/>
        <color rgb="FF000000"/>
        <rFont val="Arial"/>
        <family val="2"/>
      </rPr>
      <t xml:space="preserve">Please refer to the Anglo American website on 
</t>
    </r>
    <r>
      <rPr>
        <b/>
        <sz val="8"/>
        <color rgb="FF000000"/>
        <rFont val="Arial"/>
        <family val="2"/>
      </rPr>
      <t>Policy advocacy</t>
    </r>
    <r>
      <rPr>
        <sz val="8"/>
        <color rgb="FF000000"/>
        <rFont val="Arial"/>
        <family val="2"/>
      </rPr>
      <t xml:space="preserve"> at: https://www.angloamerican.com/sustainable-mining-plan/trusted-corporate-leader/policy-advocacy
</t>
    </r>
    <r>
      <rPr>
        <sz val="8"/>
        <color rgb="FF000000"/>
        <rFont val="Arial"/>
        <family val="2"/>
      </rPr>
      <t xml:space="preserve">In addition, please refer to the </t>
    </r>
    <r>
      <rPr>
        <b/>
        <sz val="8"/>
        <color rgb="FF000000"/>
        <rFont val="Arial"/>
        <family val="2"/>
      </rPr>
      <t>2023 Anglo American Industry Association Review Report</t>
    </r>
    <r>
      <rPr>
        <sz val="8"/>
        <color rgb="FF000000"/>
        <rFont val="Arial"/>
        <family val="2"/>
      </rPr>
      <t xml:space="preserve"> at: https://www.angloamerican.com/~/media/Files/A/Anglo-American-Group-v5/PLC/investors/annual-reporting/2022/industry-asoociations-report-2022.pdf</t>
    </r>
  </si>
  <si>
    <t>Procurement</t>
  </si>
  <si>
    <t>Country total</t>
  </si>
  <si>
    <t>Local Procurement Spend</t>
  </si>
  <si>
    <t>Total</t>
  </si>
  <si>
    <t>BU Totals</t>
  </si>
  <si>
    <t>Platinum Group Metals</t>
  </si>
  <si>
    <t>Total Procurement</t>
  </si>
  <si>
    <t>Discretionary</t>
  </si>
  <si>
    <t>Total supplier spend with host communities</t>
  </si>
  <si>
    <t>Host (+BO) Excludes Unki</t>
  </si>
  <si>
    <t>Supplier spend with host communities as a % of total supplier spend</t>
  </si>
  <si>
    <t>18,40%</t>
  </si>
  <si>
    <t>Inclusive (designated suppliers – BEE, Indigenous or Aboriginal) procurement spend – $bn</t>
  </si>
  <si>
    <t>Inclusive procurement spend %</t>
  </si>
  <si>
    <t>BEE Compliant / Total Discretionary</t>
  </si>
  <si>
    <r>
      <rPr>
        <sz val="8"/>
        <color rgb="FF000000"/>
        <rFont val="Arial"/>
        <family val="2"/>
      </rPr>
      <t>Procurement: localised expenditure (% of total)</t>
    </r>
    <r>
      <rPr>
        <vertAlign val="superscript"/>
        <sz val="8"/>
        <color rgb="FF000000"/>
        <rFont val="Arial"/>
        <family val="2"/>
      </rPr>
      <t>(2)</t>
    </r>
  </si>
  <si>
    <t>Tax</t>
  </si>
  <si>
    <t>Tax paid and estimated tax gap</t>
  </si>
  <si>
    <t>A description of the organisation's approach to tax</t>
  </si>
  <si>
    <t>A description of the organisation’s approach to tax, including: i) whether the 
organisation has a tax strategy and, if so, a link to this strategy if publicly 
available;</t>
  </si>
  <si>
    <t>Refer to the "Responsible approach to taxation" section of the Sustainability report (page 117)</t>
  </si>
  <si>
    <t>ii) the governance body or executive-level position within the 
organisation that formally reviews and approves the tax strategy, and the 
frequency of this review;</t>
  </si>
  <si>
    <t>iii) how its approach to tax is linked to the business 
and sustainability strategies of the organisation.</t>
  </si>
  <si>
    <t>Corporate income tax</t>
  </si>
  <si>
    <t>China</t>
  </si>
  <si>
    <t>India</t>
  </si>
  <si>
    <t>Japan</t>
  </si>
  <si>
    <t>Singapore</t>
  </si>
  <si>
    <t>Switzerland</t>
  </si>
  <si>
    <t>USA</t>
  </si>
  <si>
    <t>United Kingdom</t>
  </si>
  <si>
    <t>Anglo Total</t>
  </si>
  <si>
    <t>Royalties and mining taxes</t>
  </si>
  <si>
    <t>Other payments borne</t>
  </si>
  <si>
    <t>Country Total</t>
  </si>
  <si>
    <t>Taxes and royalties borne</t>
  </si>
  <si>
    <t>Taxes collected</t>
  </si>
  <si>
    <t>Non-creditable VAT</t>
  </si>
  <si>
    <t>Employer-paid payroll taxes</t>
  </si>
  <si>
    <t>Economic  Value Generated &amp; Distributed (EVD&amp;D)</t>
  </si>
  <si>
    <t>Economic  Value Generated &amp; Distributed 
(EVG&amp;D)</t>
  </si>
  <si>
    <t>Wages and related payments</t>
  </si>
  <si>
    <t>Total Wages and related payments</t>
  </si>
  <si>
    <t>Wages and related payments (minus social security)</t>
  </si>
  <si>
    <t>Total Wages and related payments (minus social security)</t>
  </si>
  <si>
    <t>ZAR Reinvested in the Group (capital investment)</t>
  </si>
  <si>
    <t>Total ZAR reinvested in the Group (capital investment)</t>
  </si>
  <si>
    <t>Net Revenue</t>
  </si>
  <si>
    <t>Finance income</t>
  </si>
  <si>
    <t>Share of (loss)/profit from equity-accounted entities</t>
  </si>
  <si>
    <t>Cost of sales</t>
  </si>
  <si>
    <t>Employee wages and benefits</t>
  </si>
  <si>
    <t>Payments to providers of capital</t>
  </si>
  <si>
    <t>Dividends paid per SOCE</t>
  </si>
  <si>
    <t>Finance costs</t>
  </si>
  <si>
    <t>Payments to Government</t>
  </si>
  <si>
    <t>Profit before taxation</t>
  </si>
  <si>
    <t>Community development</t>
  </si>
  <si>
    <t>Direct economic value generated and distributed (EVG&amp;D) on an accrual basis</t>
  </si>
  <si>
    <t>Revenue</t>
  </si>
  <si>
    <t>R Million</t>
  </si>
  <si>
    <t>Community investment (including charitable giving, impact investment and other social investment, including dividends)</t>
  </si>
  <si>
    <t>Number (Units)</t>
  </si>
  <si>
    <t>Human Resources</t>
  </si>
  <si>
    <t>Governance Disclosure Metrics/ Labour Standards</t>
  </si>
  <si>
    <t>Diversity: 
Leadership and Culture</t>
  </si>
  <si>
    <t>Historically disadvantaged South Africans in management
(% of South African management)</t>
  </si>
  <si>
    <t>Employee turnover rate - total (%)</t>
  </si>
  <si>
    <t>Amount spent in $m on training</t>
  </si>
  <si>
    <t>M746</t>
  </si>
  <si>
    <t>Membership of recognised unions and associations 2022</t>
  </si>
  <si>
    <t>M602</t>
  </si>
  <si>
    <t>M601</t>
  </si>
  <si>
    <t>Association of Mineworkers and Construction Union (AMCU)</t>
  </si>
  <si>
    <t>M600</t>
  </si>
  <si>
    <t>National Union of Mineworkers (NUM)</t>
  </si>
  <si>
    <t>M599</t>
  </si>
  <si>
    <t>United Association of South Africa (UASA)</t>
  </si>
  <si>
    <t>M598</t>
  </si>
  <si>
    <t>National Union of Metalworkers South Africa (NUMSA)</t>
  </si>
  <si>
    <t>M597</t>
  </si>
  <si>
    <t>General Industrial Workers of South Africa (GIWUSA)</t>
  </si>
  <si>
    <t>M596</t>
  </si>
  <si>
    <t>M595</t>
  </si>
  <si>
    <t>Total workforce represented, excluding management</t>
  </si>
  <si>
    <t>M467</t>
  </si>
  <si>
    <t>M468</t>
  </si>
  <si>
    <t>M745</t>
  </si>
  <si>
    <t>M620</t>
  </si>
  <si>
    <t>Labour turnover % (including voluntary separation packages)</t>
  </si>
  <si>
    <t>South African Operations</t>
  </si>
  <si>
    <t>M619</t>
  </si>
  <si>
    <t>M618</t>
  </si>
  <si>
    <t>M617</t>
  </si>
  <si>
    <t>M616</t>
  </si>
  <si>
    <t>M615</t>
  </si>
  <si>
    <t>M614</t>
  </si>
  <si>
    <t>M613</t>
  </si>
  <si>
    <t>Anglo American Platinum total turnover</t>
  </si>
  <si>
    <t>M612</t>
  </si>
  <si>
    <t>Turnover per region (excluding voluntary separation packages)</t>
  </si>
  <si>
    <t>Number (Total)</t>
  </si>
  <si>
    <t>M611</t>
  </si>
  <si>
    <t>M610</t>
  </si>
  <si>
    <t>M609</t>
  </si>
  <si>
    <t>M608</t>
  </si>
  <si>
    <t>M607</t>
  </si>
  <si>
    <t>M606</t>
  </si>
  <si>
    <t>M605</t>
  </si>
  <si>
    <t>M604</t>
  </si>
  <si>
    <t>M603</t>
  </si>
  <si>
    <t>M594</t>
  </si>
  <si>
    <t>Turnover excluding VSPs</t>
  </si>
  <si>
    <t>M593</t>
  </si>
  <si>
    <t>M592</t>
  </si>
  <si>
    <t>M591</t>
  </si>
  <si>
    <t>M590</t>
  </si>
  <si>
    <t>M589</t>
  </si>
  <si>
    <t>Turnover including VSPs</t>
  </si>
  <si>
    <t>M588</t>
  </si>
  <si>
    <t>M587</t>
  </si>
  <si>
    <t>M586</t>
  </si>
  <si>
    <t>M585</t>
  </si>
  <si>
    <t>M584</t>
  </si>
  <si>
    <t>Turnover excluding VSPs by gender and age</t>
  </si>
  <si>
    <t>Female</t>
  </si>
  <si>
    <t>M583</t>
  </si>
  <si>
    <t>Male</t>
  </si>
  <si>
    <t>M582</t>
  </si>
  <si>
    <t>M581</t>
  </si>
  <si>
    <t>Turnover including VSPs by gender and age</t>
  </si>
  <si>
    <t>M580</t>
  </si>
  <si>
    <t>M579</t>
  </si>
  <si>
    <t>M578</t>
  </si>
  <si>
    <t>M577</t>
  </si>
  <si>
    <t>M576</t>
  </si>
  <si>
    <t>M575</t>
  </si>
  <si>
    <t>M574</t>
  </si>
  <si>
    <t>M573</t>
  </si>
  <si>
    <t>M655</t>
  </si>
  <si>
    <t>Cases of GBV &amp; BHV</t>
  </si>
  <si>
    <t>Total cases</t>
  </si>
  <si>
    <t>M654</t>
  </si>
  <si>
    <t>Cases closed</t>
  </si>
  <si>
    <t>M653</t>
  </si>
  <si>
    <t>Cases open</t>
  </si>
  <si>
    <t>M652</t>
  </si>
  <si>
    <t>Cases unconfirmed</t>
  </si>
  <si>
    <t>M651</t>
  </si>
  <si>
    <t>Cases monitored</t>
  </si>
  <si>
    <t>M663</t>
  </si>
  <si>
    <t>Wage level and living wage</t>
  </si>
  <si>
    <t>Percentage of employees and non-employee workers whose wages fall below a specific living wage methodology or benchmark.</t>
  </si>
  <si>
    <t>The hourly living wage for a single adult individual employed full-time without children in South Africa is R39 per hour.
The lowest-paid employees earn above this rate across all our sites and operations.</t>
  </si>
  <si>
    <t>M660</t>
  </si>
  <si>
    <t>Freedom of Association and Collective Bargaining</t>
  </si>
  <si>
    <t>Disclose the extent of major work stoppages (including both strikes and lockouts) due to disputes between the undertaking and its workforce, including the and for each: number of workers involved; length in days of stoppage, reasons, and steps taken to resolve each dispute.</t>
  </si>
  <si>
    <t>Number and description</t>
  </si>
  <si>
    <t>M659</t>
  </si>
  <si>
    <t>Number of major work stoppages,</t>
  </si>
  <si>
    <t>M658</t>
  </si>
  <si>
    <t>An explanation of the due diligence assessment performed on suppliers for which the right to freedom of association and collective bargaining is at risk including measures taken by the organisation to address these risks.</t>
  </si>
  <si>
    <t>We have a recognition agreement which ensures due diligence wrt to freedom of association. Risks are minimal as we monitor this monthly</t>
  </si>
  <si>
    <t>M657</t>
  </si>
  <si>
    <t>Describe key characteristics of employees in own workforce, including: total number of all employees by country; permanent employees; temporary employees; non-guaranteed hours employees; full-time employees; and part time employees - with breakdown by race and gender for each</t>
  </si>
  <si>
    <t>African Male permanent employees add up to 71.8% of the total workforce, while permanent African Female employees represent 18.5% of the workforce. 
White Male permanent employees represent 4.5% of the work force while white female permanent employees represent 1.4% of the workforce. 
Coloured and Indian permanent employees represent a combined 0.9% of the total workforce. African Male Fixed term employees add up to 1.71% of the total workforce, while permanent African Female Fixed term employees represent 1% of the workforce. White Fixed term employees represent 0.2% of the workforce.</t>
  </si>
  <si>
    <t>% Employee distribution by country of operation:
Zimbabwe – 6.2% (1,347employees)
South Africa – 93.7% (20,377 employees)
Permanent Employees – 97.1% (21,090)
Fixed term Employees – 2.9% (634)</t>
  </si>
  <si>
    <t>M656</t>
  </si>
  <si>
    <t>Characteristics of employees and workers in workforce</t>
  </si>
  <si>
    <t>Describe key characteristics of non-employee workers in the organisation's own workforce, including: total number of non-employee workers, noting the most common type of workers and their relationship with the organisation.</t>
  </si>
  <si>
    <r>
      <rPr>
        <sz val="8"/>
        <color rgb="FF000000"/>
        <rFont val="Arial"/>
        <family val="2"/>
      </rPr>
      <t xml:space="preserve">There is a total of 21,584 non-employee workers (Average Full Time Equivalent for 2022 of 11,080).  
</t>
    </r>
    <r>
      <rPr>
        <sz val="8"/>
        <color rgb="FF000000"/>
        <rFont val="Arial"/>
        <family val="2"/>
      </rPr>
      <t xml:space="preserve">
</t>
    </r>
    <r>
      <rPr>
        <sz val="8"/>
        <color rgb="FF000000"/>
        <rFont val="Arial"/>
        <family val="2"/>
      </rPr>
      <t xml:space="preserve">See below for more detail on non-employee workers:
</t>
    </r>
    <r>
      <rPr>
        <sz val="8"/>
        <color rgb="FF000000"/>
        <rFont val="Arial"/>
        <family val="2"/>
      </rPr>
      <t xml:space="preserve">Capital SIB Contractors – 5.7% 
</t>
    </r>
    <r>
      <rPr>
        <sz val="8"/>
        <color rgb="FF000000"/>
        <rFont val="Arial"/>
        <family val="2"/>
      </rPr>
      <t xml:space="preserve">Non-mining Contractors – 78.6% 
</t>
    </r>
    <r>
      <rPr>
        <i/>
        <sz val="8"/>
        <color rgb="FF000000"/>
        <rFont val="Arial"/>
        <family val="2"/>
      </rPr>
      <t xml:space="preserve">*No direct contribution towards production
</t>
    </r>
    <r>
      <rPr>
        <sz val="8"/>
        <color rgb="FF000000"/>
        <rFont val="Arial"/>
        <family val="2"/>
      </rPr>
      <t xml:space="preserve">Mining Contractors – 14.0% 
</t>
    </r>
    <r>
      <rPr>
        <sz val="8"/>
        <color rgb="FF000000"/>
        <rFont val="Arial"/>
        <family val="2"/>
      </rPr>
      <t xml:space="preserve">Expansion Contractors – 1.6% </t>
    </r>
  </si>
  <si>
    <t>M670</t>
  </si>
  <si>
    <t>Skills for the future</t>
  </si>
  <si>
    <t>Describe the employee and external skills development programmes aimed at developing skills that increase the recipient's future mobility, career development, and/or income earning potential.</t>
  </si>
  <si>
    <t>M712</t>
  </si>
  <si>
    <t>Employment and wealth creation</t>
  </si>
  <si>
    <t>New employee hires</t>
  </si>
  <si>
    <t>Number of female new employee hires</t>
  </si>
  <si>
    <t>New employee hires during the reporting period, by age group, gender, other indicators of diversity, and region.</t>
  </si>
  <si>
    <t>M711</t>
  </si>
  <si>
    <t>Number of male new employee hires</t>
  </si>
  <si>
    <t>M710</t>
  </si>
  <si>
    <t>Percentage female new employee hires</t>
  </si>
  <si>
    <t>M709</t>
  </si>
  <si>
    <t>Percentage male new employee hires</t>
  </si>
  <si>
    <t>M708</t>
  </si>
  <si>
    <t>New employee hires below 30 years of age</t>
  </si>
  <si>
    <t>M707</t>
  </si>
  <si>
    <t>New employee hires between 30-50 years of age</t>
  </si>
  <si>
    <t>M706</t>
  </si>
  <si>
    <t>New employee hires more than 50 years of age</t>
  </si>
  <si>
    <t>M705</t>
  </si>
  <si>
    <t>New employee hires below 30 years of age (%)</t>
  </si>
  <si>
    <t>M704</t>
  </si>
  <si>
    <t>New employee hires between 30-50 years of age (%)</t>
  </si>
  <si>
    <t>M703</t>
  </si>
  <si>
    <t>New employee hires more than 50 years of age (%)</t>
  </si>
  <si>
    <t>M702</t>
  </si>
  <si>
    <t>New employee hires - South Africa</t>
  </si>
  <si>
    <t>M701</t>
  </si>
  <si>
    <t>New employee hires - Zimbabwe</t>
  </si>
  <si>
    <t>M700</t>
  </si>
  <si>
    <t>New employee hires - Other</t>
  </si>
  <si>
    <t>M699</t>
  </si>
  <si>
    <t>New employee hires - Total Group</t>
  </si>
  <si>
    <t>M698</t>
  </si>
  <si>
    <t>New employee hires - Africa</t>
  </si>
  <si>
    <t>M747</t>
  </si>
  <si>
    <t>Workforce breakdown</t>
  </si>
  <si>
    <t>People with disabilities (% of FTE’s)</t>
  </si>
  <si>
    <t>0.40</t>
  </si>
  <si>
    <t>Age Groups:</t>
  </si>
  <si>
    <t>M697</t>
  </si>
  <si>
    <t>Below 30</t>
  </si>
  <si>
    <t>M696</t>
  </si>
  <si>
    <t>30-50</t>
  </si>
  <si>
    <t>M695</t>
  </si>
  <si>
    <t>Over 50</t>
  </si>
  <si>
    <t>M694</t>
  </si>
  <si>
    <t>Gender:</t>
  </si>
  <si>
    <t>M693</t>
  </si>
  <si>
    <t>Share of women in total workforce (as % of total workforce)</t>
  </si>
  <si>
    <t>M692</t>
  </si>
  <si>
    <t>Share of women in all management positions, including junior, middle and top management (as % of total management positions)</t>
  </si>
  <si>
    <t>27.18</t>
  </si>
  <si>
    <t>M691</t>
  </si>
  <si>
    <t>Share of women in junior management positions, i.e. first level of management (as % of total junior management positions)</t>
  </si>
  <si>
    <t>26.26</t>
  </si>
  <si>
    <t>M690</t>
  </si>
  <si>
    <t>Share of women in top management positions, i.e. maximum two levels away from the CEO or comparable positions (as % of total top management positions)</t>
  </si>
  <si>
    <t>M689</t>
  </si>
  <si>
    <t>Share of women in STEM-related positions (as % of total STEM positions)</t>
  </si>
  <si>
    <t>22.55</t>
  </si>
  <si>
    <t>Total number of new hires</t>
  </si>
  <si>
    <t>M688</t>
  </si>
  <si>
    <t>30-50 years</t>
  </si>
  <si>
    <t>M687</t>
  </si>
  <si>
    <t>Below 30 years</t>
  </si>
  <si>
    <t>M686</t>
  </si>
  <si>
    <t>More than 50 years</t>
  </si>
  <si>
    <t>M685</t>
  </si>
  <si>
    <t>M683</t>
  </si>
  <si>
    <t>M682</t>
  </si>
  <si>
    <t>M681</t>
  </si>
  <si>
    <t>Per Occupational Level*</t>
  </si>
  <si>
    <t>M679</t>
  </si>
  <si>
    <t>Top Management</t>
  </si>
  <si>
    <t>M678</t>
  </si>
  <si>
    <t>Senior Management</t>
  </si>
  <si>
    <t>M677</t>
  </si>
  <si>
    <t>Middle Management</t>
  </si>
  <si>
    <t>M676</t>
  </si>
  <si>
    <t>Junior Management</t>
  </si>
  <si>
    <t>M675</t>
  </si>
  <si>
    <t>Semi Skilled</t>
  </si>
  <si>
    <t>M674</t>
  </si>
  <si>
    <t>Unskilled</t>
  </si>
  <si>
    <t>M673</t>
  </si>
  <si>
    <t>M672</t>
  </si>
  <si>
    <t>Open positions filled by internal candidates</t>
  </si>
  <si>
    <t>20.41</t>
  </si>
  <si>
    <t>21.9</t>
  </si>
  <si>
    <t>39.31</t>
  </si>
  <si>
    <t>33.51</t>
  </si>
  <si>
    <t>M671</t>
  </si>
  <si>
    <t>number</t>
  </si>
  <si>
    <t>NB: Workforce= Enrolled employees and fixed term contractors
STEM = Positions in functions related to Aseet Strategy and reliability, Business improvement, Technical and  Band 6 and above in mining and processing operations
*Includes Unki Operations in Zimbabwe
For the new hires calculations, employees and contractors were only counted once in the 4 year period.</t>
  </si>
  <si>
    <t>Governance</t>
  </si>
  <si>
    <t>Board Composition</t>
  </si>
  <si>
    <t>Board diversity</t>
  </si>
  <si>
    <t>Board members below 30 years of age (%)</t>
  </si>
  <si>
    <t>Board members between 30-50 years of age (%)</t>
  </si>
  <si>
    <t>Board members more than 50 years of age (%)</t>
  </si>
  <si>
    <t>Women as % of Board members</t>
  </si>
  <si>
    <t>Men as % of Board members</t>
  </si>
  <si>
    <t>Board members below 30 years of age (#)</t>
  </si>
  <si>
    <t>Board members between 30-50 years of age (#)</t>
  </si>
  <si>
    <t>Board members more than 50 years of age (#)</t>
  </si>
  <si>
    <t>Number of women board members</t>
  </si>
  <si>
    <t>Number of men board members</t>
  </si>
  <si>
    <t>Number of executive directors</t>
  </si>
  <si>
    <t>Number of independent directors</t>
  </si>
  <si>
    <t>Number of other non-executive directors</t>
  </si>
  <si>
    <t>Number of female directors</t>
  </si>
  <si>
    <t>Total number of board members</t>
  </si>
  <si>
    <t>Average board tenure (years)</t>
  </si>
  <si>
    <t>Number (years)</t>
  </si>
  <si>
    <t>Average age (years)</t>
  </si>
  <si>
    <t>Board competence</t>
  </si>
  <si>
    <t>Description of the specific skills, competencies, and experience on the Board to address the organisation’s significant sustainability-related impacts, risks, and opportunities.</t>
  </si>
  <si>
    <t xml:space="preserve">Strategic planning/strategic thinking, Mining and Mining Technology, Industrial and senior corporate leadership experience
</t>
  </si>
  <si>
    <t>Strategic planning/strategic thinking, Mining and Mining Technology, Industrial and senior corporate leadership experience</t>
  </si>
  <si>
    <t>Board independence</t>
  </si>
  <si>
    <t>Composition of the board regarding: executive or non-executive;  independence; tenure on the governance body; and number and nature of each individual’s other significant positions and commitments.</t>
  </si>
  <si>
    <t>Number &amp; Percentage</t>
  </si>
  <si>
    <t>66.66 (8 members)</t>
  </si>
  <si>
    <t>64% (7 members)</t>
  </si>
  <si>
    <t>Board independence (%)</t>
  </si>
  <si>
    <t>Compliance and Risk Management</t>
  </si>
  <si>
    <t>Incidents</t>
  </si>
  <si>
    <t>Incidents under investigation</t>
  </si>
  <si>
    <t>Number and nature of significant environmental, social and/or governance related incidents during the reporting period, including(whether under investigation, , or ) and directives, compliance notices, warnings or investigations, and any public</t>
  </si>
  <si>
    <t>Incidents pending finalisation</t>
  </si>
  <si>
    <t>Incidents finalised</t>
  </si>
  <si>
    <t>Incidents of legal non-compliance</t>
  </si>
  <si>
    <t>Number of Directives</t>
  </si>
  <si>
    <t>Compliance Notices</t>
  </si>
  <si>
    <t>Warnings</t>
  </si>
  <si>
    <t>Investigations</t>
  </si>
  <si>
    <t>Public Controversies</t>
  </si>
  <si>
    <t>Fines and monetary loss</t>
  </si>
  <si>
    <t>Total number</t>
  </si>
  <si>
    <t>Fines</t>
  </si>
  <si>
    <t>Total number and description of fines, settlements, penalties, and other monetary loss suffered in relation to ESG incidents or breaches, including individual and total cost of the fines, settlements and penalties paid in relation to ESG incidents or breaches; and description of plans to address any incidents or breaches.</t>
  </si>
  <si>
    <t>Settlements</t>
  </si>
  <si>
    <t>Penalties</t>
  </si>
  <si>
    <t>Other Monetary losses</t>
  </si>
  <si>
    <t>Monetary value</t>
  </si>
  <si>
    <t>Total number and monetary value of fines, settlements, penalties, and other monetary loss suffered in relation to ESG incidents or breaches, including individual and total cost of the fines, settlements and penalties paid in relation to ESG incidents or breaches; and description of plans to address any incidents or breaches.</t>
  </si>
  <si>
    <t>1 
(As per the Anglo American Code of Conduct, we do not support any political party, group or individual. We do not provide financial 
or other support for political purposes to any politician, political party or related organisation, or to any official of a political party or candidate for political office, in any circumstances, either directly or through third parties.)</t>
  </si>
  <si>
    <t>Number of reports</t>
  </si>
  <si>
    <t>Number reports closed out</t>
  </si>
  <si>
    <t>Number of  reports closed out</t>
  </si>
  <si>
    <t>Completion rate for onboarded bands 1 to 6 employees who have completed online Business Integrity and Code of Conduct Training</t>
  </si>
  <si>
    <t>342 reports recorded in 2023</t>
  </si>
  <si>
    <t>Refer to the ethical business section of the sustainability report</t>
  </si>
  <si>
    <t>Integrated report- How we renumerate performance</t>
  </si>
  <si>
    <t>2 Sites. Mogalakwena situated close to Witvinger Nature Resreve and Mototolo situated in the Sekhukuneland centre of plant endemism.</t>
  </si>
  <si>
    <t>Suppliers and procurement irregularities (including bribery, corruption and fraud)</t>
  </si>
  <si>
    <t>Bribery, Corruption and Fraud</t>
  </si>
  <si>
    <t>% Employee distribution by country of operation:
Zimbabwe 5.98% – (1335 employees)
South Africa 94.02% –  (20999 employees)
Permanent Employees 95.0% – (21217)
Fixed term Employees 5.0% – (1117)</t>
  </si>
  <si>
    <t xml:space="preserve">Turnover including VSPs by gender and age </t>
  </si>
  <si>
    <t>3,40%</t>
  </si>
  <si>
    <t>0,86%</t>
  </si>
  <si>
    <t>2,28%</t>
  </si>
  <si>
    <t>4,26%</t>
  </si>
  <si>
    <t>2,61%</t>
  </si>
  <si>
    <t>5,84%</t>
  </si>
  <si>
    <t>12,15%</t>
  </si>
  <si>
    <t>79,43%</t>
  </si>
  <si>
    <t>2,58%</t>
  </si>
  <si>
    <t>6,48%</t>
  </si>
  <si>
    <t>4,70%</t>
  </si>
  <si>
    <t>4,52%</t>
  </si>
  <si>
    <t>9,18%</t>
  </si>
  <si>
    <t>84,23%</t>
  </si>
  <si>
    <t>2,08%</t>
  </si>
  <si>
    <t>6,69%</t>
  </si>
  <si>
    <t>Membership of recognised unions and associations 2023</t>
  </si>
  <si>
    <t>1 FIFR – fatal injury frequency rate (calculated) is a measure of the rate of all fatal injuries per million hours worked.
2 TRCFR – total recordable case frequency rate (calculated) is a measure of the rate of all injuries requiring treatment above first aid per million hours worked.
3 LTIFR – lost-time injury frequency rate (calculated) is a measure of the rate of all lost-time injuries per million hours worked.
4 Excludes Mogalakwena Central Services. 
5  Includes Unki Infrastructure and Harare Office (from 2023).
6 Includes Amandelbult CRP (chrome recovery plant).
7 Includes Mareesburg tailings facilities from 2019 and Mareesburg TSF Project Phases from 2021 (previously included under greenfield projects).
8 Mototolo Lebowa and Borwa shafts acquired 1 November 2018. Includes Der Brochen projects from 2021 (previously included under greenfield projects).
9 Projects (2023 greenfield): Twickenham Platinum Mine, Unki Housing Infrastructure, Western Limb Greenfield Exploration, Mogalakwena Sandsloot Decline Exploration Project and RBMR SIB Projects.</t>
  </si>
  <si>
    <r>
      <t>Unki Mine</t>
    </r>
    <r>
      <rPr>
        <vertAlign val="superscript"/>
        <sz val="8"/>
        <color rgb="FF000000"/>
        <rFont val="Arial"/>
        <family val="2"/>
      </rPr>
      <t>5</t>
    </r>
  </si>
  <si>
    <r>
      <t>Amandelbult concentrators</t>
    </r>
    <r>
      <rPr>
        <vertAlign val="superscript"/>
        <sz val="8"/>
        <color rgb="FF000000"/>
        <rFont val="Arial"/>
        <family val="2"/>
      </rPr>
      <t>6</t>
    </r>
  </si>
  <si>
    <r>
      <t>Mototolo concentrator</t>
    </r>
    <r>
      <rPr>
        <vertAlign val="superscript"/>
        <sz val="8"/>
        <color rgb="FF000000"/>
        <rFont val="Arial"/>
        <family val="2"/>
      </rPr>
      <t>7</t>
    </r>
  </si>
  <si>
    <r>
      <t>Mototolo Mine</t>
    </r>
    <r>
      <rPr>
        <vertAlign val="superscript"/>
        <sz val="8"/>
        <color rgb="FF000000"/>
        <rFont val="Arial"/>
        <family val="2"/>
      </rPr>
      <t>8</t>
    </r>
  </si>
  <si>
    <t>Unki smelter</t>
  </si>
  <si>
    <t>Impact of attrition not factored
1 Exposure above the occupational exposure limit (A classification band) without taking Personal Protective Equipment into account.
2 All workers – employees and contractors. Mototolo Mine included from January 2020.
3 2020 restated due to update of Unki Mine's number of employees potentially exposed to diesel particulate matter (DPM). 2020 includes potential DPM exposure at Tumela mine not previously recorded - nil in 2021.
4  All workers – employees and contractors – exposed to noise above 82dB(A) without taking Personal Protective Equipment into account.
5 South African mining industry noise sources to be below 107dB(A). Count includes seven items at Unki.  
6  Not applicable to Platinum operations (Silicosis cases the result of pre-exposure of workers previously employed in gold mines).
7 HIV management excludes Unki. Reporting against 90:90:90 UNAIDS targets commenced in 2017.
8 All known HIV-positive plus non-reactive employees (in employ at year-end) as a percentage of the number of employees at year-end.
9  Number of employees on anti-retroviral therapy (ART) as a percentage of the number of known HIV-positive employees.
10  Employee TB incidence rate calculated using the annual average number of employees.</t>
  </si>
  <si>
    <r>
      <t>TonnesCO</t>
    </r>
    <r>
      <rPr>
        <vertAlign val="subscript"/>
        <sz val="8"/>
        <color rgb="FF000000"/>
        <rFont val="Arial"/>
        <family val="2"/>
      </rPr>
      <t>2</t>
    </r>
    <r>
      <rPr>
        <sz val="8"/>
        <color rgb="FF000000"/>
        <rFont val="Arial"/>
        <family val="2"/>
      </rPr>
      <t>(e)/ tonne milled</t>
    </r>
  </si>
  <si>
    <t>GJ/tonne smelted</t>
  </si>
  <si>
    <r>
      <t>1,000 t tCO</t>
    </r>
    <r>
      <rPr>
        <vertAlign val="subscript"/>
        <sz val="8"/>
        <color rgb="FF000000"/>
        <rFont val="Arial"/>
        <family val="2"/>
      </rPr>
      <t>2</t>
    </r>
    <r>
      <rPr>
        <sz val="8"/>
        <color rgb="FF000000"/>
        <rFont val="Arial"/>
        <family val="2"/>
      </rPr>
      <t>e/ tCueq</t>
    </r>
  </si>
  <si>
    <t>TonnesCO2(e)/ tonne smelted</t>
  </si>
  <si>
    <t>*</t>
  </si>
  <si>
    <r>
      <t>Sources of Scope 3 emissions (Mt CO</t>
    </r>
    <r>
      <rPr>
        <b/>
        <vertAlign val="subscript"/>
        <sz val="8"/>
        <color rgb="FF000000"/>
        <rFont val="Arial"/>
        <family val="2"/>
      </rPr>
      <t>2</t>
    </r>
    <r>
      <rPr>
        <b/>
        <sz val="8"/>
        <color rgb="FF000000"/>
        <rFont val="Arial"/>
        <family val="2"/>
      </rPr>
      <t>e) 
(2022 Data included) 2023 to be calculated</t>
    </r>
  </si>
  <si>
    <t>Biodiversity Standard AA SSD S 003
Anglo American Biodiversity Specification 
AA SSD SP 024</t>
  </si>
  <si>
    <t>Anglo Platinum will ensure that all sites have an agreed project plan by 2030 to ensure NPI is achieved over the LOA. All sites have an integrated Biodiversity management Program consisting out of the following components with full compliance by the end of 2025: Biodiversity &amp; Ecosystem services baseline, Impact assessment &amp; Mitigation planning, Biodiversity offset &amp; Compensation management plan, Biomonitoring Program, Nature Positive Outcomes and Implementation and management</t>
  </si>
  <si>
    <t xml:space="preserve">Employment statistics as at end December </t>
  </si>
  <si>
    <t>Social Way (Number of sites assessed)</t>
  </si>
  <si>
    <t>In 2020, we launched a new integrated social performance management system (Social Way 3.0) which has raised performance expectations and has resulted in continued</t>
  </si>
  <si>
    <t>Water reporting is restated from 2020 according to Anglo American's Water Accounting Framework.  Prior years' data is not aligned in this format. 
1 Operational water withdrawals: water that enters the operational water system used to meet the operational water demand. 
2 ICMM high quality water: typically has high socio-environmental value with multiple potential beneficial uses and/or receptors, including water supply for drinking, agriculture, food production, amenity value, industrial uses and ecosystem function. 
3 ICMM low quality water: typically has lower socio-environmental value as the poorer quality may restrict potential suitability for use by a wide range of other users or receptors, excluding potential industrial uses and adapted ecosystem function. However, lower quality water may often be used by the mining and metals industry, where available and appropriate, to help meet the operational water demand and reduce the take of higher quality water. 
4 Other managed water withdrawal: water that is actively managed (e.g. physically pumped, actively treated or has material consumptive losses) without intent to supply the operational water demand.
5 Operational water use: the volume of operational water used in operational tasks.
6 Change in storage: the net change (positive or negative) in the volume of water in storage during the reporting period.
7 Efficiency (re-use/recycle): water that has been used in an operational task and is recovered and used again in an operational task, either without treatment (re-use) or with treatment (recycle).
8 Efficiency percentages exclude the Smelting Operations and Twickenham (Care &amp; Maintenance).
9 Discharge: all water that is released to the water environment (surface water, groundwater or seawater) or to a third party, including operational water and other managed water. 
10 Intensities calculated per tonnes milled excluding divested operations.</t>
  </si>
  <si>
    <r>
      <t>Seeding completed</t>
    </r>
    <r>
      <rPr>
        <vertAlign val="superscript"/>
        <sz val="8"/>
        <color rgb="FF000000"/>
        <rFont val="Arial"/>
        <family val="2"/>
      </rPr>
      <t>1</t>
    </r>
  </si>
  <si>
    <r>
      <t>Land fully rehabilitated and land rehabilitated but not yet meeting agreed land-use objectives</t>
    </r>
    <r>
      <rPr>
        <vertAlign val="superscript"/>
        <sz val="8"/>
        <color rgb="FF000000"/>
        <rFont val="Arial"/>
        <family val="2"/>
      </rPr>
      <t>2</t>
    </r>
  </si>
  <si>
    <r>
      <t>Sulphur dioxide (SO</t>
    </r>
    <r>
      <rPr>
        <vertAlign val="subscript"/>
        <sz val="8"/>
        <color rgb="FF000000"/>
        <rFont val="Arial"/>
        <family val="2"/>
      </rPr>
      <t>2</t>
    </r>
    <r>
      <rPr>
        <sz val="8"/>
        <color rgb="FF000000"/>
        <rFont val="Arial"/>
        <family val="2"/>
      </rPr>
      <t xml:space="preserve"> from processes)</t>
    </r>
    <r>
      <rPr>
        <vertAlign val="superscript"/>
        <sz val="8"/>
        <color rgb="FF000000"/>
        <rFont val="Arial"/>
        <family val="2"/>
      </rPr>
      <t>3</t>
    </r>
  </si>
  <si>
    <r>
      <t>Nitrous oxides (NO</t>
    </r>
    <r>
      <rPr>
        <vertAlign val="subscript"/>
        <sz val="8"/>
        <color rgb="FF000000"/>
        <rFont val="Arial"/>
        <family val="2"/>
      </rPr>
      <t>2</t>
    </r>
    <r>
      <rPr>
        <sz val="8"/>
        <color rgb="FF000000"/>
        <rFont val="Arial"/>
        <family val="2"/>
      </rPr>
      <t xml:space="preserve"> from processes)</t>
    </r>
    <r>
      <rPr>
        <vertAlign val="superscript"/>
        <sz val="8"/>
        <color rgb="FF000000"/>
        <rFont val="Arial"/>
        <family val="2"/>
      </rPr>
      <t>3</t>
    </r>
  </si>
  <si>
    <r>
      <t>Accumulated in Slag dumps</t>
    </r>
    <r>
      <rPr>
        <vertAlign val="superscript"/>
        <sz val="8"/>
        <color rgb="FF000000"/>
        <rFont val="Arial"/>
        <family val="2"/>
      </rPr>
      <t>4</t>
    </r>
  </si>
  <si>
    <r>
      <t>Hazardous waste to legal landfill (tonnes)</t>
    </r>
    <r>
      <rPr>
        <vertAlign val="superscript"/>
        <sz val="8"/>
        <color rgb="FF000000"/>
        <rFont val="Arial"/>
        <family val="2"/>
      </rPr>
      <t>5</t>
    </r>
  </si>
  <si>
    <r>
      <t>Petcoke used</t>
    </r>
    <r>
      <rPr>
        <vertAlign val="superscript"/>
        <sz val="8"/>
        <color rgb="FF000000"/>
        <rFont val="Arial"/>
        <family val="2"/>
      </rPr>
      <t>10</t>
    </r>
  </si>
  <si>
    <r>
      <t>Non-hazardous waste recycled</t>
    </r>
    <r>
      <rPr>
        <vertAlign val="superscript"/>
        <sz val="8"/>
        <color rgb="FF000000"/>
        <rFont val="Arial"/>
        <family val="2"/>
      </rPr>
      <t>8</t>
    </r>
  </si>
  <si>
    <r>
      <t>Hazardous waste recycled</t>
    </r>
    <r>
      <rPr>
        <vertAlign val="superscript"/>
        <sz val="8"/>
        <color rgb="FF000000"/>
        <rFont val="Arial"/>
        <family val="2"/>
      </rPr>
      <t>8</t>
    </r>
  </si>
  <si>
    <r>
      <t>Non-hazardous waste incinerated</t>
    </r>
    <r>
      <rPr>
        <vertAlign val="superscript"/>
        <sz val="8"/>
        <color rgb="FF000000"/>
        <rFont val="Arial"/>
        <family val="2"/>
      </rPr>
      <t>9</t>
    </r>
  </si>
  <si>
    <r>
      <t>Non-hazardous waste to legal landfill (tonnes)</t>
    </r>
    <r>
      <rPr>
        <vertAlign val="superscript"/>
        <sz val="8"/>
        <color rgb="FF000000"/>
        <rFont val="Arial"/>
        <family val="2"/>
      </rPr>
      <t>5</t>
    </r>
  </si>
  <si>
    <r>
      <t>Hazardous waste reused</t>
    </r>
    <r>
      <rPr>
        <vertAlign val="superscript"/>
        <sz val="8"/>
        <color rgb="FF000000"/>
        <rFont val="Arial"/>
        <family val="2"/>
      </rPr>
      <t>7</t>
    </r>
  </si>
  <si>
    <r>
      <t>Non-hazardous waste reused</t>
    </r>
    <r>
      <rPr>
        <vertAlign val="superscript"/>
        <sz val="8"/>
        <color rgb="FF000000"/>
        <rFont val="Arial"/>
        <family val="2"/>
      </rPr>
      <t>7</t>
    </r>
  </si>
  <si>
    <t>n/a = not applicable;  * = not available
1 Placing of seedbed layer was not possible before 2023 year-end because of high rainfall.
2 Land rehabilitated is not yet signed off by the regulator as meeting agreed land use objectives.  Annual accumulated hectares calculated with the addition of completed targets. 
3 Annual calculated tonnage of SO2 and NOx from processes only available for reporting after 31 March.  This data is updated post publication of this report as we cannot publish the emissions before we inform the regulator.
4 Slag reprocessed/repurposed (Polokwane Smelter)
5 The ZW2L scope and approach was reviewed during Q4 of 2023 allowing certain waste streams to be landfilled, hence the increase reported in 2023 compared to 2022.
6 After 2019, hazardous waste incinerated includes Covid-19 biohazardous waste.
7 Consolidated waste diversion from landfill totals reported from 2020.
8 Consolidated waste diversion from landfill totals reported from 2020.  Biologically treated waste streams included.
9 Non-hazardous waste is sent for incineration after recyclables have been removed and the remaining non-recyclables cannot report to the refuse-derived fuel (RDF) facility. Also when waste is inadequately sorted to enable relevant ZW2L offtake, incineration might be required.  
10 Waterval Smelter only (Petcoke used in Slag Cleaning Furnace - off for rebuild from August 2021 to March 2023)</t>
  </si>
  <si>
    <r>
      <t>Hazardous waste incinerated</t>
    </r>
    <r>
      <rPr>
        <vertAlign val="superscript"/>
        <sz val="8"/>
        <color rgb="FF000000"/>
        <rFont val="Arial"/>
        <family val="2"/>
      </rPr>
      <t>6</t>
    </r>
  </si>
  <si>
    <t>2019/20</t>
  </si>
  <si>
    <r>
      <t>1 Met and Conc Production (PGMs + Gold) [ounce]. 
2 2019 includes 6.93 kt (Twickenham)
3 RBMR production (tonnes Ni + Cu + CoSO</t>
    </r>
    <r>
      <rPr>
        <i/>
        <vertAlign val="subscript"/>
        <sz val="8"/>
        <color rgb="FF000000"/>
        <rFont val="Arial"/>
        <family val="2"/>
      </rPr>
      <t>4</t>
    </r>
    <r>
      <rPr>
        <i/>
        <sz val="8"/>
        <color rgb="FF000000"/>
        <rFont val="Arial"/>
        <family val="2"/>
      </rPr>
      <t>) [ton metric]
4 PMR Production (PGMs + Gold) [ounce]</t>
    </r>
  </si>
  <si>
    <t>CSI expenditure and SLP  (R million)</t>
  </si>
  <si>
    <t>Anglo American Platinum Totals</t>
  </si>
  <si>
    <t>Jobs created/sustained through enterprise development initiatives (Consolidated)</t>
  </si>
  <si>
    <t>Takura (Zimbabwe) SMEs supported 2008-2023</t>
  </si>
  <si>
    <t> 7,100</t>
  </si>
  <si>
    <t> 72.5%</t>
  </si>
  <si>
    <t>USD</t>
  </si>
  <si>
    <t>ZAR:USD exchange rate average</t>
  </si>
  <si>
    <t>ZAR value</t>
  </si>
  <si>
    <r>
      <t xml:space="preserve">There is a total of 24310 non-employee workers (Average Full Time Equivalent for 2023 of  (10832).  
See below for more detail on non-employee workers:
Capital SIB Contractors – 15.6% 
Non-mining Contractors – 54.1% 
</t>
    </r>
    <r>
      <rPr>
        <b/>
        <i/>
        <sz val="8"/>
        <rFont val="Arial"/>
        <family val="2"/>
      </rPr>
      <t xml:space="preserve">*No direct contribution towards production
</t>
    </r>
    <r>
      <rPr>
        <b/>
        <sz val="8"/>
        <rFont val="Arial"/>
        <family val="2"/>
      </rPr>
      <t xml:space="preserve">Mining Contractors – 22.7% 
Expansion Contractors – 7.5% </t>
    </r>
  </si>
  <si>
    <t>Please refer to the Sustainability Report, the Attracting, retaining and developing talent section: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</si>
</sst>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_(&quot;$&quot;* #,##0.00_);_(&quot;$&quot;* \(#,##0.00\);_(&quot;$&quot;* &quot;-&quot;??_);_(@_)"/>
    <numFmt numFmtId="165" formatCode="&quot;$&quot;#0;&quot;-&quot;&quot;$&quot;#0;&quot;$&quot;#0;_(@_)"/>
    <numFmt numFmtId="166" formatCode="#0;&quot;-&quot;#0;#0;_(@_)"/>
    <numFmt numFmtId="167" formatCode="* #,##0;* \(#,##0\);* &quot;—&quot;;_(@_)"/>
    <numFmt numFmtId="168" formatCode="#,##0.00;&quot;-&quot;#,##0.00;#,##0.00;_(@_)"/>
    <numFmt numFmtId="169" formatCode="#0_)%;\(#0\)%;&quot;—&quot;_)\%;_(@_)"/>
    <numFmt numFmtId="170" formatCode="#0.00;&quot;-&quot;#0.00;#0.00;_(@_)"/>
    <numFmt numFmtId="171" formatCode="_(* #,##0_);_(* \(#,##0\);_(* &quot;-&quot;??_);_(@_)"/>
    <numFmt numFmtId="172" formatCode="* #,##0,,;* \(#,##0,,\);* &quot;—&quot;;_(@_)"/>
    <numFmt numFmtId="173" formatCode="0.000"/>
    <numFmt numFmtId="174" formatCode="0.0000"/>
    <numFmt numFmtId="175" formatCode="0.0%"/>
    <numFmt numFmtId="176" formatCode="[$R-1C09]#,##0.00"/>
  </numFmts>
  <fonts count="39">
    <font>
      <sz val="10"/>
      <name val="Arial"/>
    </font>
    <font>
      <sz val="10"/>
      <color rgb="FF000000"/>
      <name val="Adelle Sans"/>
    </font>
    <font>
      <sz val="12"/>
      <color rgb="FF000000"/>
      <name val="Adelle Sans"/>
    </font>
    <font>
      <b/>
      <sz val="18"/>
      <color rgb="FF000000"/>
      <name val="Adelle Sans Heavy"/>
    </font>
    <font>
      <sz val="16"/>
      <color rgb="FF000000"/>
      <name val="Adelle Sans Heavy"/>
    </font>
    <font>
      <sz val="14"/>
      <color rgb="FF000000"/>
      <name val="Adelle Sans Heavy"/>
    </font>
    <font>
      <b/>
      <sz val="9"/>
      <color rgb="FF000000"/>
      <name val="Arial"/>
      <family val="2"/>
    </font>
    <font>
      <sz val="11"/>
      <color rgb="FF031795"/>
      <name val="Arial"/>
      <family val="2"/>
    </font>
    <font>
      <b/>
      <sz val="8"/>
      <color rgb="FFFFFFFF"/>
      <name val="Arial"/>
      <family val="2"/>
    </font>
    <font>
      <sz val="9"/>
      <color rgb="FF000000"/>
      <name val="Arial"/>
      <family val="2"/>
    </font>
    <font>
      <b/>
      <sz val="8"/>
      <color rgb="FF253D98"/>
      <name val="Arial"/>
      <family val="2"/>
    </font>
    <font>
      <b/>
      <sz val="8"/>
      <color rgb="FF000000"/>
      <name val="Arial"/>
      <family val="2"/>
    </font>
    <font>
      <sz val="8"/>
      <color rgb="FF000000"/>
      <name val="Arial"/>
      <family val="2"/>
    </font>
    <font>
      <sz val="10"/>
      <color rgb="FF031795"/>
      <name val="Arial"/>
      <family val="2"/>
    </font>
    <font>
      <sz val="10"/>
      <color rgb="FF000000"/>
      <name val="Arial"/>
      <family val="2"/>
    </font>
    <font>
      <b/>
      <i/>
      <sz val="8"/>
      <color rgb="FF000000"/>
      <name val="Arial"/>
      <family val="2"/>
    </font>
    <font>
      <i/>
      <sz val="7"/>
      <color rgb="FF000000"/>
      <name val="Arial"/>
      <family val="2"/>
    </font>
    <font>
      <sz val="8"/>
      <color rgb="FF031795"/>
      <name val="Arial"/>
      <family val="2"/>
    </font>
    <font>
      <i/>
      <sz val="8"/>
      <color rgb="FF000000"/>
      <name val="Arial"/>
      <family val="2"/>
    </font>
    <font>
      <b/>
      <sz val="8"/>
      <color rgb="FF7F160E"/>
      <name val="Arial"/>
      <family val="2"/>
    </font>
    <font>
      <i/>
      <sz val="10"/>
      <color rgb="FF000000"/>
      <name val="Adelle Sans"/>
    </font>
    <font>
      <b/>
      <i/>
      <sz val="8"/>
      <color rgb="FF7F160E"/>
      <name val="Arial"/>
      <family val="2"/>
    </font>
    <font>
      <sz val="8"/>
      <color rgb="FFFF0090"/>
      <name val="Arial"/>
      <family val="2"/>
    </font>
    <font>
      <sz val="8"/>
      <color rgb="FF414042"/>
      <name val="Arial"/>
      <family val="2"/>
    </font>
    <font>
      <sz val="8"/>
      <color rgb="FFEE2724"/>
      <name val="Arial"/>
      <family val="2"/>
    </font>
    <font>
      <vertAlign val="superscript"/>
      <sz val="8"/>
      <color rgb="FF000000"/>
      <name val="Arial"/>
      <family val="2"/>
    </font>
    <font>
      <b/>
      <vertAlign val="superscript"/>
      <sz val="8"/>
      <color rgb="FF000000"/>
      <name val="Arial"/>
      <family val="2"/>
    </font>
    <font>
      <vertAlign val="subscript"/>
      <sz val="8"/>
      <color rgb="FF000000"/>
      <name val="Arial"/>
      <family val="2"/>
    </font>
    <font>
      <b/>
      <vertAlign val="subscript"/>
      <sz val="8"/>
      <color rgb="FF000000"/>
      <name val="Arial"/>
      <family val="2"/>
    </font>
    <font>
      <sz val="10"/>
      <name val="Arial"/>
      <family val="2"/>
    </font>
    <font>
      <sz val="8"/>
      <name val="Arial"/>
      <family val="2"/>
    </font>
    <font>
      <b/>
      <sz val="8"/>
      <name val="Arial"/>
      <family val="2"/>
    </font>
    <font>
      <i/>
      <sz val="11"/>
      <color rgb="FF92D050"/>
      <name val="Calibri"/>
      <family val="2"/>
    </font>
    <font>
      <sz val="8"/>
      <color rgb="FF000000"/>
      <name val="Arial"/>
      <family val="2"/>
    </font>
    <font>
      <b/>
      <sz val="8"/>
      <color rgb="FFFF0000"/>
      <name val="Arial"/>
      <family val="2"/>
    </font>
    <font>
      <sz val="10"/>
      <name val="Arial"/>
      <family val="2"/>
    </font>
    <font>
      <i/>
      <vertAlign val="subscript"/>
      <sz val="8"/>
      <color rgb="FF000000"/>
      <name val="Arial"/>
      <family val="2"/>
    </font>
    <font>
      <sz val="10"/>
      <name val="Arial"/>
      <family val="2"/>
    </font>
    <font>
      <b/>
      <i/>
      <sz val="8"/>
      <name val="Arial"/>
      <family val="2"/>
    </font>
  </fonts>
  <fills count="12">
    <fill>
      <patternFill patternType="none"/>
    </fill>
    <fill>
      <patternFill patternType="gray125"/>
    </fill>
    <fill>
      <patternFill patternType="solid">
        <fgColor rgb="FFB6B6B6"/>
        <bgColor indexed="64"/>
      </patternFill>
    </fill>
    <fill>
      <patternFill patternType="solid">
        <fgColor rgb="FF031795"/>
        <bgColor indexed="64"/>
      </patternFill>
    </fill>
    <fill>
      <patternFill patternType="solid">
        <fgColor rgb="FFEDEDEE"/>
        <bgColor indexed="64"/>
      </patternFill>
    </fill>
    <fill>
      <patternFill patternType="solid">
        <fgColor rgb="FFFFFFFF"/>
        <bgColor indexed="64"/>
      </patternFill>
    </fill>
    <fill>
      <patternFill patternType="solid">
        <fgColor rgb="FFE6ECF7"/>
        <bgColor indexed="64"/>
      </patternFill>
    </fill>
    <fill>
      <patternFill patternType="solid">
        <fgColor rgb="FFDBDBDB"/>
        <bgColor indexed="64"/>
      </patternFill>
    </fill>
    <fill>
      <patternFill patternType="solid">
        <fgColor rgb="FF002060"/>
        <bgColor indexed="64"/>
      </patternFill>
    </fill>
    <fill>
      <patternFill patternType="solid">
        <fgColor rgb="FF253D98"/>
        <bgColor indexed="64"/>
      </patternFill>
    </fill>
    <fill>
      <patternFill patternType="solid">
        <fgColor theme="8" tint="0.39997558519241921"/>
        <bgColor indexed="64"/>
      </patternFill>
    </fill>
    <fill>
      <patternFill patternType="solid">
        <fgColor theme="0"/>
        <bgColor indexed="64"/>
      </patternFill>
    </fill>
  </fills>
  <borders count="61">
    <border>
      <left/>
      <right/>
      <top/>
      <bottom/>
      <diagonal/>
    </border>
    <border>
      <left/>
      <right/>
      <top/>
      <bottom style="thin">
        <color rgb="FF000000"/>
      </bottom>
      <diagonal/>
    </border>
    <border>
      <left/>
      <right/>
      <top style="thin">
        <color rgb="FF000000"/>
      </top>
      <bottom/>
      <diagonal/>
    </border>
    <border>
      <left/>
      <right/>
      <top/>
      <bottom style="thin">
        <color rgb="FF414042"/>
      </bottom>
      <diagonal/>
    </border>
    <border>
      <left style="thin">
        <color rgb="FF414042"/>
      </left>
      <right style="thin">
        <color rgb="FF414042"/>
      </right>
      <top style="thin">
        <color rgb="FF414042"/>
      </top>
      <bottom style="thin">
        <color rgb="FF414042"/>
      </bottom>
      <diagonal/>
    </border>
    <border>
      <left/>
      <right/>
      <top style="thin">
        <color rgb="FF414042"/>
      </top>
      <bottom/>
      <diagonal/>
    </border>
    <border>
      <left/>
      <right style="thin">
        <color rgb="FF414042"/>
      </right>
      <top style="thin">
        <color rgb="FF414042"/>
      </top>
      <bottom style="thin">
        <color rgb="FF414042"/>
      </bottom>
      <diagonal/>
    </border>
    <border>
      <left style="thin">
        <color rgb="FF414042"/>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3C3C3B"/>
      </right>
      <top/>
      <bottom style="thin">
        <color rgb="FF414042"/>
      </bottom>
      <diagonal/>
    </border>
    <border>
      <left style="thin">
        <color rgb="FF3C3C3B"/>
      </left>
      <right style="thin">
        <color rgb="FF3C3C3B"/>
      </right>
      <top/>
      <bottom style="thin">
        <color rgb="FF414042"/>
      </bottom>
      <diagonal/>
    </border>
    <border>
      <left style="thin">
        <color rgb="FF3C3C3B"/>
      </left>
      <right/>
      <top/>
      <bottom style="thin">
        <color rgb="FF414042"/>
      </bottom>
      <diagonal/>
    </border>
    <border>
      <left style="thin">
        <color rgb="FF414042"/>
      </left>
      <right style="thin">
        <color rgb="FF414042"/>
      </right>
      <top style="thin">
        <color rgb="FF414042"/>
      </top>
      <bottom/>
      <diagonal/>
    </border>
    <border>
      <left style="thin">
        <color rgb="FF414042"/>
      </left>
      <right style="thin">
        <color rgb="FF414042"/>
      </right>
      <top style="thin">
        <color rgb="FF414042"/>
      </top>
      <bottom style="thin">
        <color rgb="FF000000"/>
      </bottom>
      <diagonal/>
    </border>
    <border>
      <left style="thin">
        <color rgb="FF000000"/>
      </left>
      <right style="thin">
        <color rgb="FF414042"/>
      </right>
      <top style="thin">
        <color rgb="FF000000"/>
      </top>
      <bottom style="thin">
        <color rgb="FF000000"/>
      </bottom>
      <diagonal/>
    </border>
    <border>
      <left style="thin">
        <color rgb="FF414042"/>
      </left>
      <right style="thin">
        <color rgb="FF414042"/>
      </right>
      <top style="thin">
        <color rgb="FF000000"/>
      </top>
      <bottom style="thin">
        <color rgb="FF414042"/>
      </bottom>
      <diagonal/>
    </border>
    <border>
      <left/>
      <right style="thin">
        <color rgb="FF414042"/>
      </right>
      <top style="thin">
        <color rgb="FF414042"/>
      </top>
      <bottom/>
      <diagonal/>
    </border>
    <border>
      <left/>
      <right style="thin">
        <color rgb="FF414042"/>
      </right>
      <top/>
      <bottom style="thin">
        <color rgb="FF414042"/>
      </bottom>
      <diagonal/>
    </border>
    <border>
      <left style="thin">
        <color rgb="FF414042"/>
      </left>
      <right style="thin">
        <color rgb="FF414042"/>
      </right>
      <top/>
      <bottom style="thin">
        <color rgb="FF414042"/>
      </bottom>
      <diagonal/>
    </border>
    <border>
      <left style="thin">
        <color rgb="FF414042"/>
      </left>
      <right style="thin">
        <color rgb="FF000000"/>
      </right>
      <top/>
      <bottom style="thin">
        <color rgb="FF414042"/>
      </bottom>
      <diagonal/>
    </border>
    <border>
      <left style="thin">
        <color rgb="FF000000"/>
      </left>
      <right style="thin">
        <color rgb="FF000000"/>
      </right>
      <top/>
      <bottom style="thin">
        <color rgb="FF414042"/>
      </bottom>
      <diagonal/>
    </border>
    <border>
      <left style="thin">
        <color rgb="FF414042"/>
      </left>
      <right style="thin">
        <color rgb="FF000000"/>
      </right>
      <top style="thin">
        <color rgb="FF000000"/>
      </top>
      <bottom style="thin">
        <color rgb="FF000000"/>
      </bottom>
      <diagonal/>
    </border>
    <border>
      <left style="thin">
        <color rgb="FF414042"/>
      </left>
      <right/>
      <top style="thin">
        <color rgb="FF414042"/>
      </top>
      <bottom/>
      <diagonal/>
    </border>
    <border>
      <left/>
      <right style="thin">
        <color rgb="FF3C3C3B"/>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414042"/>
      </right>
      <top style="thin">
        <color rgb="FF414042"/>
      </top>
      <bottom/>
      <diagonal/>
    </border>
    <border>
      <left style="thin">
        <color rgb="FF000000"/>
      </left>
      <right style="thin">
        <color rgb="FF414042"/>
      </right>
      <top/>
      <bottom/>
      <diagonal/>
    </border>
    <border>
      <left style="thin">
        <color rgb="FF414042"/>
      </left>
      <right style="thin">
        <color rgb="FF414042"/>
      </right>
      <top/>
      <bottom/>
      <diagonal/>
    </border>
    <border>
      <left style="thin">
        <color rgb="FF000000"/>
      </left>
      <right style="thin">
        <color rgb="FF414042"/>
      </right>
      <top/>
      <bottom style="thin">
        <color rgb="FF414042"/>
      </bottom>
      <diagonal/>
    </border>
    <border>
      <left style="thin">
        <color rgb="FF000000"/>
      </left>
      <right style="thin">
        <color rgb="FF000000"/>
      </right>
      <top style="thin">
        <color rgb="FF414042"/>
      </top>
      <bottom style="thin">
        <color rgb="FF414042"/>
      </bottom>
      <diagonal/>
    </border>
    <border>
      <left style="thin">
        <color rgb="FF000000"/>
      </left>
      <right style="thin">
        <color rgb="FF414042"/>
      </right>
      <top style="thin">
        <color rgb="FF414042"/>
      </top>
      <bottom style="thin">
        <color rgb="FF414042"/>
      </bottom>
      <diagonal/>
    </border>
    <border>
      <left style="thin">
        <color rgb="FF000000"/>
      </left>
      <right style="thin">
        <color rgb="FF000000"/>
      </right>
      <top style="thin">
        <color rgb="FF414042"/>
      </top>
      <bottom style="thin">
        <color rgb="FF000000"/>
      </bottom>
      <diagonal/>
    </border>
    <border>
      <left/>
      <right style="thin">
        <color rgb="FF6D6D6D"/>
      </right>
      <top/>
      <bottom style="thin">
        <color rgb="FF414042"/>
      </bottom>
      <diagonal/>
    </border>
    <border>
      <left style="thin">
        <color rgb="FF6D6D6D"/>
      </left>
      <right style="thin">
        <color rgb="FF6D6D6D"/>
      </right>
      <top style="thin">
        <color rgb="FF6D6D6D"/>
      </top>
      <bottom style="thin">
        <color rgb="FF414042"/>
      </bottom>
      <diagonal/>
    </border>
    <border>
      <left style="thin">
        <color rgb="FF6D6D6D"/>
      </left>
      <right/>
      <top style="thin">
        <color rgb="FF6D6D6D"/>
      </top>
      <bottom style="thin">
        <color rgb="FF414042"/>
      </bottom>
      <diagonal/>
    </border>
    <border>
      <left/>
      <right style="thin">
        <color rgb="FF000000"/>
      </right>
      <top/>
      <bottom style="thin">
        <color rgb="FF414042"/>
      </bottom>
      <diagonal/>
    </border>
    <border>
      <left style="thin">
        <color rgb="FF000000"/>
      </left>
      <right style="thin">
        <color rgb="FF000000"/>
      </right>
      <top style="thin">
        <color rgb="FF000000"/>
      </top>
      <bottom style="thin">
        <color rgb="FF414042"/>
      </bottom>
      <diagonal/>
    </border>
    <border>
      <left style="thin">
        <color rgb="FF414042"/>
      </left>
      <right style="thin">
        <color rgb="FF000000"/>
      </right>
      <top style="thin">
        <color rgb="FF414042"/>
      </top>
      <bottom style="thin">
        <color rgb="FF414042"/>
      </bottom>
      <diagonal/>
    </border>
    <border>
      <left style="thin">
        <color rgb="FF000000"/>
      </left>
      <right style="thin">
        <color rgb="FF000000"/>
      </right>
      <top style="thin">
        <color rgb="FF414042"/>
      </top>
      <bottom/>
      <diagonal/>
    </border>
    <border>
      <left style="thin">
        <color rgb="FF000000"/>
      </left>
      <right style="thin">
        <color rgb="FF414042"/>
      </right>
      <top style="thin">
        <color rgb="FF000000"/>
      </top>
      <bottom style="thin">
        <color rgb="FF414042"/>
      </bottom>
      <diagonal/>
    </border>
    <border>
      <left style="thin">
        <color rgb="FF414042"/>
      </left>
      <right style="thin">
        <color rgb="FF000000"/>
      </right>
      <top style="thin">
        <color rgb="FF000000"/>
      </top>
      <bottom style="thin">
        <color rgb="FF414042"/>
      </bottom>
      <diagonal/>
    </border>
    <border>
      <left style="thin">
        <color rgb="FF414042"/>
      </left>
      <right style="thin">
        <color rgb="FF000000"/>
      </right>
      <top style="thin">
        <color rgb="FF414042"/>
      </top>
      <bottom/>
      <diagonal/>
    </border>
    <border>
      <left style="thin">
        <color rgb="FF000000"/>
      </left>
      <right style="thin">
        <color rgb="FF414042"/>
      </right>
      <top style="thin">
        <color rgb="FF414042"/>
      </top>
      <bottom style="thin">
        <color rgb="FF000000"/>
      </bottom>
      <diagonal/>
    </border>
    <border>
      <left style="thin">
        <color rgb="FF414042"/>
      </left>
      <right style="thin">
        <color rgb="FF000000"/>
      </right>
      <top/>
      <bottom/>
      <diagonal/>
    </border>
    <border>
      <left style="thin">
        <color rgb="FF414042"/>
      </left>
      <right/>
      <top style="thin">
        <color rgb="FF414042"/>
      </top>
      <bottom style="thin">
        <color rgb="FF414042"/>
      </bottom>
      <diagonal/>
    </border>
    <border>
      <left/>
      <right/>
      <top style="thin">
        <color rgb="FF414042"/>
      </top>
      <bottom style="thin">
        <color rgb="FF414042"/>
      </bottom>
      <diagonal/>
    </border>
    <border>
      <left style="thin">
        <color rgb="FF3C3C3B"/>
      </left>
      <right style="thin">
        <color rgb="FF3C3C3B"/>
      </right>
      <top/>
      <bottom style="thin">
        <color rgb="FF000000"/>
      </bottom>
      <diagonal/>
    </border>
    <border>
      <left style="thin">
        <color indexed="64"/>
      </left>
      <right/>
      <top/>
      <bottom/>
      <diagonal/>
    </border>
    <border>
      <left style="thin">
        <color indexed="64"/>
      </left>
      <right style="thin">
        <color rgb="FF414042"/>
      </right>
      <top style="thin">
        <color rgb="FF414042"/>
      </top>
      <bottom style="thin">
        <color rgb="FF414042"/>
      </bottom>
      <diagonal/>
    </border>
    <border>
      <left style="thin">
        <color indexed="64"/>
      </left>
      <right style="thin">
        <color rgb="FF3C3C3B"/>
      </right>
      <top/>
      <bottom style="thin">
        <color rgb="FF414042"/>
      </bottom>
      <diagonal/>
    </border>
    <border>
      <left/>
      <right style="thin">
        <color rgb="FF3C3C3B"/>
      </right>
      <top/>
      <bottom/>
      <diagonal/>
    </border>
    <border>
      <left style="thin">
        <color indexed="64"/>
      </left>
      <right style="thin">
        <color indexed="64"/>
      </right>
      <top style="thin">
        <color indexed="64"/>
      </top>
      <bottom style="thin">
        <color rgb="FF414042"/>
      </bottom>
      <diagonal/>
    </border>
    <border>
      <left style="thin">
        <color indexed="64"/>
      </left>
      <right style="thin">
        <color indexed="64"/>
      </right>
      <top style="thin">
        <color rgb="FF414042"/>
      </top>
      <bottom style="thin">
        <color rgb="FF414042"/>
      </bottom>
      <diagonal/>
    </border>
    <border>
      <left style="thin">
        <color indexed="64"/>
      </left>
      <right style="thin">
        <color indexed="64"/>
      </right>
      <top style="thin">
        <color rgb="FF414042"/>
      </top>
      <bottom/>
      <diagonal/>
    </border>
    <border>
      <left style="thin">
        <color indexed="64"/>
      </left>
      <right style="thin">
        <color indexed="64"/>
      </right>
      <top style="thin">
        <color rgb="FF414042"/>
      </top>
      <bottom style="thin">
        <color indexed="64"/>
      </bottom>
      <diagonal/>
    </border>
    <border>
      <left/>
      <right style="thin">
        <color rgb="FF414042"/>
      </right>
      <top/>
      <bottom/>
      <diagonal/>
    </border>
    <border>
      <left style="thin">
        <color rgb="FF414042"/>
      </left>
      <right/>
      <top/>
      <bottom style="thin">
        <color rgb="FF414042"/>
      </bottom>
      <diagonal/>
    </border>
  </borders>
  <cellStyleXfs count="11">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43" fontId="29" fillId="0" borderId="0" applyFont="0" applyFill="0" applyBorder="0" applyAlignment="0" applyProtection="0"/>
    <xf numFmtId="0" fontId="29" fillId="0" borderId="0"/>
    <xf numFmtId="9" fontId="29" fillId="0" borderId="0" applyFont="0" applyFill="0" applyBorder="0" applyAlignment="0" applyProtection="0"/>
    <xf numFmtId="9" fontId="35" fillId="0" borderId="0" applyFont="0" applyFill="0" applyBorder="0" applyAlignment="0" applyProtection="0"/>
    <xf numFmtId="164" fontId="37" fillId="0" borderId="0" applyFont="0" applyFill="0" applyBorder="0" applyAlignment="0" applyProtection="0"/>
  </cellStyleXfs>
  <cellXfs count="426">
    <xf numFmtId="0" fontId="0" fillId="0" borderId="0" xfId="0"/>
    <xf numFmtId="0" fontId="1" fillId="0" borderId="0" xfId="1">
      <alignment wrapText="1"/>
    </xf>
    <xf numFmtId="0" fontId="8" fillId="3" borderId="3" xfId="0" applyFont="1" applyFill="1" applyBorder="1" applyAlignment="1">
      <alignment wrapText="1"/>
    </xf>
    <xf numFmtId="165" fontId="8" fillId="3" borderId="3" xfId="0" applyNumberFormat="1" applyFont="1" applyFill="1" applyBorder="1" applyAlignment="1">
      <alignment horizontal="center" wrapText="1"/>
    </xf>
    <xf numFmtId="0" fontId="11" fillId="5" borderId="4" xfId="0" applyFont="1" applyFill="1" applyBorder="1" applyAlignment="1">
      <alignment horizontal="left" vertical="top" wrapText="1"/>
    </xf>
    <xf numFmtId="0" fontId="12" fillId="0" borderId="4" xfId="0" applyFont="1" applyBorder="1" applyAlignment="1">
      <alignment vertical="top" wrapText="1"/>
    </xf>
    <xf numFmtId="0" fontId="12" fillId="5" borderId="4" xfId="0" applyFont="1" applyFill="1" applyBorder="1" applyAlignment="1">
      <alignment vertical="top" wrapText="1"/>
    </xf>
    <xf numFmtId="0" fontId="13" fillId="0" borderId="0" xfId="0" applyFont="1" applyAlignment="1">
      <alignment wrapText="1"/>
    </xf>
    <xf numFmtId="0" fontId="9" fillId="0" borderId="0" xfId="0" applyFont="1" applyAlignment="1">
      <alignment vertical="center" wrapText="1"/>
    </xf>
    <xf numFmtId="0" fontId="9" fillId="0" borderId="0" xfId="0" applyFont="1" applyAlignment="1">
      <alignment wrapText="1"/>
    </xf>
    <xf numFmtId="0" fontId="14" fillId="0" borderId="7" xfId="0" applyFont="1" applyBorder="1" applyAlignment="1">
      <alignment wrapText="1"/>
    </xf>
    <xf numFmtId="0" fontId="1" fillId="0" borderId="8" xfId="0" applyFont="1" applyBorder="1" applyAlignment="1">
      <alignment wrapText="1"/>
    </xf>
    <xf numFmtId="0" fontId="1" fillId="0" borderId="10" xfId="0" applyFont="1" applyBorder="1" applyAlignment="1">
      <alignment wrapText="1"/>
    </xf>
    <xf numFmtId="0" fontId="8" fillId="3" borderId="13" xfId="0" applyFont="1" applyFill="1" applyBorder="1" applyAlignment="1">
      <alignment horizontal="center" wrapText="1"/>
    </xf>
    <xf numFmtId="0" fontId="8" fillId="3" borderId="14" xfId="0" applyFont="1" applyFill="1" applyBorder="1" applyAlignment="1">
      <alignment wrapText="1"/>
    </xf>
    <xf numFmtId="0" fontId="8" fillId="3" borderId="15" xfId="0" applyFont="1" applyFill="1" applyBorder="1" applyAlignment="1">
      <alignment wrapText="1"/>
    </xf>
    <xf numFmtId="165" fontId="8" fillId="3" borderId="14" xfId="0" applyNumberFormat="1" applyFont="1" applyFill="1" applyBorder="1" applyAlignment="1">
      <alignment horizontal="center" wrapText="1"/>
    </xf>
    <xf numFmtId="165" fontId="8" fillId="3" borderId="15" xfId="0" applyNumberFormat="1" applyFont="1" applyFill="1" applyBorder="1" applyAlignment="1">
      <alignment horizontal="center" wrapText="1"/>
    </xf>
    <xf numFmtId="0" fontId="11" fillId="0" borderId="4" xfId="0" applyFont="1" applyBorder="1" applyAlignment="1">
      <alignment vertical="top" wrapText="1"/>
    </xf>
    <xf numFmtId="0" fontId="11" fillId="5" borderId="4" xfId="0" applyFont="1" applyFill="1" applyBorder="1" applyAlignment="1">
      <alignment vertical="top" wrapText="1"/>
    </xf>
    <xf numFmtId="0" fontId="15" fillId="5" borderId="4" xfId="0" applyFont="1" applyFill="1" applyBorder="1" applyAlignment="1">
      <alignment vertical="top" wrapText="1"/>
    </xf>
    <xf numFmtId="0" fontId="12" fillId="0" borderId="17" xfId="0" applyFont="1" applyBorder="1" applyAlignment="1">
      <alignment vertical="top" wrapText="1"/>
    </xf>
    <xf numFmtId="0" fontId="12" fillId="0" borderId="16" xfId="0" applyFont="1" applyBorder="1" applyAlignment="1">
      <alignment vertical="top" wrapText="1"/>
    </xf>
    <xf numFmtId="0" fontId="12" fillId="0" borderId="9" xfId="0" applyFont="1" applyBorder="1" applyAlignment="1">
      <alignment vertical="top" wrapText="1"/>
    </xf>
    <xf numFmtId="0" fontId="12" fillId="0" borderId="18" xfId="0" applyFont="1" applyBorder="1" applyAlignment="1">
      <alignment vertical="top" wrapText="1"/>
    </xf>
    <xf numFmtId="0" fontId="12" fillId="0" borderId="19" xfId="0" applyFont="1" applyBorder="1" applyAlignment="1">
      <alignment vertical="top" wrapText="1"/>
    </xf>
    <xf numFmtId="0" fontId="12" fillId="0" borderId="4" xfId="0" applyFont="1" applyBorder="1" applyAlignment="1">
      <alignment wrapText="1"/>
    </xf>
    <xf numFmtId="0" fontId="12" fillId="0" borderId="4" xfId="0" applyFont="1" applyBorder="1" applyAlignment="1">
      <alignment horizontal="center" vertical="top" wrapText="1"/>
    </xf>
    <xf numFmtId="0" fontId="18" fillId="5" borderId="4" xfId="0" applyFont="1" applyFill="1" applyBorder="1" applyAlignment="1">
      <alignment vertical="top" wrapText="1" indent="1"/>
    </xf>
    <xf numFmtId="0" fontId="18" fillId="0" borderId="4" xfId="0" applyFont="1" applyBorder="1" applyAlignment="1">
      <alignment vertical="top" wrapText="1" indent="1"/>
    </xf>
    <xf numFmtId="0" fontId="12" fillId="5" borderId="4" xfId="0" applyFont="1" applyFill="1" applyBorder="1" applyAlignment="1">
      <alignment wrapText="1"/>
    </xf>
    <xf numFmtId="0" fontId="12" fillId="0" borderId="7" xfId="0" applyFont="1" applyBorder="1" applyAlignment="1">
      <alignment wrapText="1"/>
    </xf>
    <xf numFmtId="0" fontId="18" fillId="0" borderId="7" xfId="0" applyFont="1" applyBorder="1" applyAlignment="1">
      <alignment wrapText="1"/>
    </xf>
    <xf numFmtId="0" fontId="12" fillId="2" borderId="4" xfId="0" applyFont="1" applyFill="1" applyBorder="1" applyAlignment="1">
      <alignment horizontal="right" vertical="top" wrapText="1"/>
    </xf>
    <xf numFmtId="0" fontId="14" fillId="0" borderId="5" xfId="0" applyFont="1" applyBorder="1" applyAlignment="1">
      <alignment wrapText="1"/>
    </xf>
    <xf numFmtId="166" fontId="19" fillId="0" borderId="0" xfId="0" applyNumberFormat="1" applyFont="1" applyAlignment="1">
      <alignment horizontal="center" wrapText="1"/>
    </xf>
    <xf numFmtId="0" fontId="8" fillId="3" borderId="13" xfId="0" applyFont="1" applyFill="1" applyBorder="1" applyAlignment="1">
      <alignment horizontal="left" wrapText="1"/>
    </xf>
    <xf numFmtId="0" fontId="8" fillId="3" borderId="14" xfId="0" applyFont="1" applyFill="1" applyBorder="1" applyAlignment="1">
      <alignment horizontal="left" wrapText="1"/>
    </xf>
    <xf numFmtId="166" fontId="8" fillId="3" borderId="13" xfId="0" applyNumberFormat="1" applyFont="1" applyFill="1" applyBorder="1" applyAlignment="1">
      <alignment horizontal="center" wrapText="1"/>
    </xf>
    <xf numFmtId="0" fontId="8" fillId="3" borderId="15" xfId="0" applyFont="1" applyFill="1" applyBorder="1" applyAlignment="1">
      <alignment horizontal="center" wrapText="1"/>
    </xf>
    <xf numFmtId="165" fontId="12" fillId="0" borderId="4" xfId="0" applyNumberFormat="1" applyFont="1" applyBorder="1" applyAlignment="1">
      <alignment horizontal="center" vertical="top" wrapText="1"/>
    </xf>
    <xf numFmtId="165" fontId="12" fillId="0" borderId="4" xfId="0" applyNumberFormat="1" applyFont="1" applyBorder="1" applyAlignment="1">
      <alignment horizontal="center" vertical="center" wrapText="1"/>
    </xf>
    <xf numFmtId="166" fontId="12" fillId="0" borderId="4" xfId="0" applyNumberFormat="1" applyFont="1" applyBorder="1" applyAlignment="1">
      <alignment horizontal="center" wrapText="1"/>
    </xf>
    <xf numFmtId="0" fontId="8" fillId="3" borderId="27" xfId="0" applyFont="1" applyFill="1" applyBorder="1" applyAlignment="1">
      <alignment horizontal="left" wrapText="1"/>
    </xf>
    <xf numFmtId="0" fontId="20" fillId="0" borderId="8" xfId="0" applyFont="1" applyBorder="1" applyAlignment="1">
      <alignment wrapText="1"/>
    </xf>
    <xf numFmtId="0" fontId="11" fillId="0" borderId="8" xfId="0" applyFont="1" applyBorder="1" applyAlignment="1">
      <alignment vertical="top" wrapText="1"/>
    </xf>
    <xf numFmtId="166" fontId="12" fillId="0" borderId="4" xfId="0" applyNumberFormat="1" applyFont="1" applyBorder="1" applyAlignment="1">
      <alignment horizontal="center" vertical="top" wrapText="1"/>
    </xf>
    <xf numFmtId="0" fontId="16" fillId="0" borderId="8" xfId="0" applyFont="1" applyBorder="1" applyAlignment="1">
      <alignment vertical="top" wrapText="1"/>
    </xf>
    <xf numFmtId="0" fontId="8" fillId="0" borderId="8" xfId="0" applyFont="1" applyBorder="1" applyAlignment="1">
      <alignment wrapText="1"/>
    </xf>
    <xf numFmtId="0" fontId="12" fillId="0" borderId="8" xfId="0" applyFont="1" applyBorder="1" applyAlignment="1">
      <alignment vertical="top" wrapText="1"/>
    </xf>
    <xf numFmtId="0" fontId="14" fillId="0" borderId="8" xfId="0" applyFont="1" applyBorder="1" applyAlignment="1">
      <alignment wrapText="1"/>
    </xf>
    <xf numFmtId="0" fontId="12" fillId="0" borderId="4" xfId="0" applyFont="1" applyBorder="1" applyAlignment="1">
      <alignment horizontal="center" wrapText="1"/>
    </xf>
    <xf numFmtId="0" fontId="11" fillId="0" borderId="4" xfId="0" applyFont="1" applyBorder="1" applyAlignment="1">
      <alignment wrapText="1"/>
    </xf>
    <xf numFmtId="0" fontId="12" fillId="0" borderId="22" xfId="0" applyFont="1" applyBorder="1" applyAlignment="1">
      <alignment vertical="top" wrapText="1"/>
    </xf>
    <xf numFmtId="0" fontId="14" fillId="0" borderId="2" xfId="0" applyFont="1" applyBorder="1" applyAlignment="1">
      <alignment wrapText="1"/>
    </xf>
    <xf numFmtId="0" fontId="8" fillId="8" borderId="3" xfId="0" applyFont="1" applyFill="1" applyBorder="1" applyAlignment="1">
      <alignment wrapText="1"/>
    </xf>
    <xf numFmtId="165" fontId="8" fillId="8" borderId="36" xfId="0" applyNumberFormat="1" applyFont="1" applyFill="1" applyBorder="1" applyAlignment="1">
      <alignment horizontal="center" wrapText="1"/>
    </xf>
    <xf numFmtId="165" fontId="8" fillId="8" borderId="37" xfId="0" applyNumberFormat="1" applyFont="1" applyFill="1" applyBorder="1" applyAlignment="1">
      <alignment horizontal="center" wrapText="1"/>
    </xf>
    <xf numFmtId="165" fontId="8" fillId="8" borderId="38" xfId="0" applyNumberFormat="1" applyFont="1" applyFill="1" applyBorder="1" applyAlignment="1">
      <alignment horizontal="center" wrapText="1"/>
    </xf>
    <xf numFmtId="166" fontId="21" fillId="0" borderId="0" xfId="0" applyNumberFormat="1" applyFont="1" applyAlignment="1">
      <alignment horizontal="center" wrapText="1"/>
    </xf>
    <xf numFmtId="0" fontId="8" fillId="8" borderId="3" xfId="0" applyFont="1" applyFill="1" applyBorder="1" applyAlignment="1">
      <alignment horizontal="center" wrapText="1"/>
    </xf>
    <xf numFmtId="0" fontId="13" fillId="0" borderId="8" xfId="0" applyFont="1" applyBorder="1" applyAlignment="1">
      <alignment wrapText="1"/>
    </xf>
    <xf numFmtId="0" fontId="9" fillId="0" borderId="8" xfId="0" applyFont="1" applyBorder="1" applyAlignment="1">
      <alignment vertical="center" wrapText="1"/>
    </xf>
    <xf numFmtId="0" fontId="9" fillId="0" borderId="8" xfId="0" applyFont="1" applyBorder="1" applyAlignment="1">
      <alignment wrapText="1"/>
    </xf>
    <xf numFmtId="0" fontId="8" fillId="3" borderId="1" xfId="0" applyFont="1" applyFill="1" applyBorder="1" applyAlignment="1">
      <alignment wrapText="1"/>
    </xf>
    <xf numFmtId="0" fontId="8" fillId="3" borderId="39" xfId="0" applyFont="1" applyFill="1" applyBorder="1" applyAlignment="1">
      <alignment wrapText="1"/>
    </xf>
    <xf numFmtId="166" fontId="8" fillId="3" borderId="9" xfId="0" applyNumberFormat="1" applyFont="1" applyFill="1" applyBorder="1" applyAlignment="1">
      <alignment horizontal="center" wrapText="1"/>
    </xf>
    <xf numFmtId="0" fontId="8" fillId="3" borderId="9" xfId="0" applyFont="1" applyFill="1" applyBorder="1" applyAlignment="1">
      <alignment horizontal="center" wrapText="1"/>
    </xf>
    <xf numFmtId="0" fontId="12" fillId="0" borderId="41" xfId="0" applyFont="1" applyBorder="1" applyAlignment="1">
      <alignment vertical="top" wrapText="1"/>
    </xf>
    <xf numFmtId="0" fontId="12" fillId="0" borderId="9" xfId="0" applyFont="1" applyBorder="1" applyAlignment="1">
      <alignment horizontal="center" vertical="top" wrapText="1"/>
    </xf>
    <xf numFmtId="0" fontId="11" fillId="0" borderId="8" xfId="0" applyFont="1" applyBorder="1" applyAlignment="1">
      <alignment horizontal="center" vertical="center" textRotation="90" wrapText="1"/>
    </xf>
    <xf numFmtId="0" fontId="12" fillId="0" borderId="12" xfId="0" applyFont="1" applyBorder="1" applyAlignment="1">
      <alignment vertical="top" wrapText="1"/>
    </xf>
    <xf numFmtId="0" fontId="12" fillId="0" borderId="44" xfId="0" applyFont="1" applyBorder="1" applyAlignment="1">
      <alignment vertical="top" wrapText="1"/>
    </xf>
    <xf numFmtId="0" fontId="11" fillId="0" borderId="46" xfId="0" applyFont="1" applyBorder="1" applyAlignment="1">
      <alignment vertical="top" wrapText="1"/>
    </xf>
    <xf numFmtId="0" fontId="12" fillId="0" borderId="12" xfId="0" applyFont="1" applyBorder="1" applyAlignment="1">
      <alignment wrapText="1"/>
    </xf>
    <xf numFmtId="0" fontId="12" fillId="0" borderId="19" xfId="0" applyFont="1" applyBorder="1" applyAlignment="1">
      <alignment wrapText="1"/>
    </xf>
    <xf numFmtId="0" fontId="12" fillId="0" borderId="2" xfId="0" applyFont="1" applyBorder="1" applyAlignment="1">
      <alignment wrapText="1"/>
    </xf>
    <xf numFmtId="0" fontId="12" fillId="0" borderId="5" xfId="0" applyFont="1" applyBorder="1" applyAlignment="1">
      <alignment wrapText="1"/>
    </xf>
    <xf numFmtId="166" fontId="8" fillId="3" borderId="3" xfId="0" applyNumberFormat="1" applyFont="1" applyFill="1" applyBorder="1" applyAlignment="1">
      <alignment horizontal="center" wrapText="1"/>
    </xf>
    <xf numFmtId="0" fontId="8" fillId="3" borderId="3" xfId="0" applyFont="1" applyFill="1" applyBorder="1" applyAlignment="1">
      <alignment horizontal="center" wrapText="1"/>
    </xf>
    <xf numFmtId="0" fontId="11" fillId="0" borderId="0" xfId="0" applyFont="1" applyAlignment="1">
      <alignment horizontal="center" vertical="center" textRotation="90" wrapText="1"/>
    </xf>
    <xf numFmtId="0" fontId="14" fillId="0" borderId="0" xfId="0" applyFont="1" applyAlignment="1">
      <alignment wrapText="1"/>
    </xf>
    <xf numFmtId="0" fontId="12" fillId="0" borderId="31" xfId="0" applyFont="1" applyBorder="1" applyAlignment="1">
      <alignment vertical="top" wrapText="1"/>
    </xf>
    <xf numFmtId="0" fontId="8" fillId="3" borderId="27" xfId="0" applyFont="1" applyFill="1" applyBorder="1" applyAlignment="1">
      <alignment wrapText="1"/>
    </xf>
    <xf numFmtId="169" fontId="12" fillId="0" borderId="4" xfId="0" applyNumberFormat="1" applyFont="1" applyBorder="1" applyAlignment="1">
      <alignment horizontal="center" wrapText="1"/>
    </xf>
    <xf numFmtId="0" fontId="8" fillId="3" borderId="50" xfId="0" applyFont="1" applyFill="1" applyBorder="1" applyAlignment="1">
      <alignment wrapText="1"/>
    </xf>
    <xf numFmtId="168" fontId="12" fillId="0" borderId="4" xfId="0" applyNumberFormat="1" applyFont="1" applyBorder="1" applyAlignment="1">
      <alignment horizontal="center" wrapText="1"/>
    </xf>
    <xf numFmtId="170" fontId="12" fillId="0" borderId="4" xfId="0" applyNumberFormat="1" applyFont="1" applyBorder="1" applyAlignment="1">
      <alignment horizontal="center" vertical="top" wrapText="1"/>
    </xf>
    <xf numFmtId="0" fontId="12" fillId="0" borderId="17" xfId="0" applyFont="1" applyBorder="1" applyAlignment="1">
      <alignment horizontal="left" vertical="top" wrapText="1"/>
    </xf>
    <xf numFmtId="0" fontId="12" fillId="0" borderId="25" xfId="0" applyFont="1" applyBorder="1" applyAlignment="1">
      <alignment horizontal="left" vertical="top" wrapText="1"/>
    </xf>
    <xf numFmtId="0" fontId="22" fillId="0" borderId="4" xfId="0" applyFont="1" applyBorder="1" applyAlignment="1">
      <alignment vertical="top" wrapText="1"/>
    </xf>
    <xf numFmtId="0" fontId="12" fillId="0" borderId="10" xfId="0" applyFont="1" applyBorder="1" applyAlignment="1">
      <alignment wrapText="1"/>
    </xf>
    <xf numFmtId="0" fontId="23" fillId="0" borderId="4" xfId="0" applyFont="1" applyBorder="1" applyAlignment="1">
      <alignment vertical="top" wrapText="1"/>
    </xf>
    <xf numFmtId="0" fontId="24" fillId="0" borderId="4" xfId="0" applyFont="1" applyBorder="1" applyAlignment="1">
      <alignment wrapText="1"/>
    </xf>
    <xf numFmtId="2" fontId="12" fillId="0" borderId="4" xfId="0" applyNumberFormat="1" applyFont="1" applyBorder="1" applyAlignment="1">
      <alignment vertical="top" wrapText="1"/>
    </xf>
    <xf numFmtId="2" fontId="12" fillId="0" borderId="4" xfId="0" applyNumberFormat="1" applyFont="1" applyBorder="1" applyAlignment="1">
      <alignment horizontal="right" vertical="top" wrapText="1"/>
    </xf>
    <xf numFmtId="171" fontId="0" fillId="0" borderId="0" xfId="6" applyNumberFormat="1" applyFont="1"/>
    <xf numFmtId="171" fontId="14" fillId="0" borderId="5" xfId="6" applyNumberFormat="1" applyFont="1" applyBorder="1" applyAlignment="1">
      <alignment wrapText="1"/>
    </xf>
    <xf numFmtId="0" fontId="33" fillId="0" borderId="9" xfId="0" applyFont="1" applyBorder="1" applyAlignment="1">
      <alignment horizontal="center" vertical="top" wrapText="1"/>
    </xf>
    <xf numFmtId="2" fontId="14" fillId="0" borderId="7" xfId="0" applyNumberFormat="1" applyFont="1" applyBorder="1" applyAlignment="1">
      <alignment wrapText="1"/>
    </xf>
    <xf numFmtId="0" fontId="29" fillId="0" borderId="0" xfId="7"/>
    <xf numFmtId="0" fontId="14" fillId="0" borderId="5" xfId="7" applyFont="1" applyBorder="1" applyAlignment="1">
      <alignment wrapText="1"/>
    </xf>
    <xf numFmtId="0" fontId="14" fillId="0" borderId="7" xfId="7" applyFont="1" applyBorder="1" applyAlignment="1">
      <alignment wrapText="1"/>
    </xf>
    <xf numFmtId="0" fontId="12" fillId="0" borderId="4" xfId="7" applyFont="1" applyBorder="1" applyAlignment="1">
      <alignment vertical="top" wrapText="1"/>
    </xf>
    <xf numFmtId="0" fontId="12" fillId="0" borderId="4" xfId="7" applyFont="1" applyBorder="1" applyAlignment="1">
      <alignment wrapText="1"/>
    </xf>
    <xf numFmtId="0" fontId="1" fillId="0" borderId="8" xfId="7" applyFont="1" applyBorder="1" applyAlignment="1">
      <alignment wrapText="1"/>
    </xf>
    <xf numFmtId="0" fontId="9" fillId="0" borderId="8" xfId="7" applyFont="1" applyBorder="1" applyAlignment="1">
      <alignment wrapText="1"/>
    </xf>
    <xf numFmtId="0" fontId="9" fillId="0" borderId="8" xfId="7" applyFont="1" applyBorder="1" applyAlignment="1">
      <alignment vertical="center" wrapText="1"/>
    </xf>
    <xf numFmtId="0" fontId="32" fillId="0" borderId="0" xfId="7" applyFont="1"/>
    <xf numFmtId="0" fontId="8" fillId="8" borderId="3" xfId="7" applyFont="1" applyFill="1" applyBorder="1" applyAlignment="1">
      <alignment horizontal="center" wrapText="1"/>
    </xf>
    <xf numFmtId="166" fontId="8" fillId="8" borderId="3" xfId="7" applyNumberFormat="1" applyFont="1" applyFill="1" applyBorder="1" applyAlignment="1">
      <alignment horizontal="center" wrapText="1"/>
    </xf>
    <xf numFmtId="0" fontId="8" fillId="8" borderId="3" xfId="7" applyFont="1" applyFill="1" applyBorder="1" applyAlignment="1">
      <alignment wrapText="1"/>
    </xf>
    <xf numFmtId="0" fontId="29" fillId="0" borderId="51" xfId="7" applyBorder="1"/>
    <xf numFmtId="0" fontId="9" fillId="2" borderId="0" xfId="7" applyFont="1" applyFill="1" applyAlignment="1">
      <alignment wrapText="1"/>
    </xf>
    <xf numFmtId="0" fontId="9" fillId="2" borderId="0" xfId="7" applyFont="1" applyFill="1" applyAlignment="1">
      <alignment vertical="center" wrapText="1"/>
    </xf>
    <xf numFmtId="2" fontId="12" fillId="0" borderId="4" xfId="7" applyNumberFormat="1" applyFont="1" applyBorder="1" applyAlignment="1">
      <alignment wrapText="1"/>
    </xf>
    <xf numFmtId="2" fontId="12" fillId="0" borderId="4" xfId="7" applyNumberFormat="1" applyFont="1" applyBorder="1" applyAlignment="1">
      <alignment horizontal="right" wrapText="1"/>
    </xf>
    <xf numFmtId="2" fontId="12" fillId="0" borderId="4" xfId="7" applyNumberFormat="1" applyFont="1" applyBorder="1" applyAlignment="1">
      <alignment horizontal="center" wrapText="1"/>
    </xf>
    <xf numFmtId="0" fontId="12" fillId="5" borderId="52" xfId="7" applyFont="1" applyFill="1" applyBorder="1" applyAlignment="1">
      <alignment horizontal="center" vertical="top" wrapText="1"/>
    </xf>
    <xf numFmtId="0" fontId="12" fillId="0" borderId="48" xfId="7" applyFont="1" applyBorder="1" applyAlignment="1">
      <alignment vertical="top" wrapText="1"/>
    </xf>
    <xf numFmtId="0" fontId="12" fillId="0" borderId="34" xfId="7" applyFont="1" applyBorder="1" applyAlignment="1">
      <alignment vertical="top" wrapText="1"/>
    </xf>
    <xf numFmtId="0" fontId="11" fillId="0" borderId="4" xfId="7" applyFont="1" applyBorder="1" applyAlignment="1">
      <alignment vertical="top" wrapText="1"/>
    </xf>
    <xf numFmtId="0" fontId="12" fillId="0" borderId="17" xfId="7" applyFont="1" applyBorder="1" applyAlignment="1">
      <alignment vertical="top" wrapText="1"/>
    </xf>
    <xf numFmtId="0" fontId="29" fillId="10" borderId="0" xfId="7" applyFill="1"/>
    <xf numFmtId="0" fontId="14" fillId="10" borderId="7" xfId="7" applyFont="1" applyFill="1" applyBorder="1" applyAlignment="1">
      <alignment wrapText="1"/>
    </xf>
    <xf numFmtId="2" fontId="12" fillId="10" borderId="4" xfId="7" applyNumberFormat="1" applyFont="1" applyFill="1" applyBorder="1" applyAlignment="1">
      <alignment horizontal="right" wrapText="1"/>
    </xf>
    <xf numFmtId="2" fontId="12" fillId="10" borderId="4" xfId="7" applyNumberFormat="1" applyFont="1" applyFill="1" applyBorder="1" applyAlignment="1">
      <alignment horizontal="center" wrapText="1"/>
    </xf>
    <xf numFmtId="0" fontId="12" fillId="10" borderId="52" xfId="7" applyFont="1" applyFill="1" applyBorder="1" applyAlignment="1">
      <alignment horizontal="center" vertical="top" wrapText="1"/>
    </xf>
    <xf numFmtId="0" fontId="12" fillId="10" borderId="48" xfId="7" applyFont="1" applyFill="1" applyBorder="1" applyAlignment="1">
      <alignment vertical="top" wrapText="1"/>
    </xf>
    <xf numFmtId="0" fontId="12" fillId="10" borderId="4" xfId="7" applyFont="1" applyFill="1" applyBorder="1" applyAlignment="1">
      <alignment vertical="top" wrapText="1"/>
    </xf>
    <xf numFmtId="0" fontId="11" fillId="10" borderId="4" xfId="7" applyFont="1" applyFill="1" applyBorder="1" applyAlignment="1">
      <alignment vertical="top" wrapText="1"/>
    </xf>
    <xf numFmtId="0" fontId="9" fillId="10" borderId="0" xfId="7" applyFont="1" applyFill="1" applyAlignment="1">
      <alignment wrapText="1"/>
    </xf>
    <xf numFmtId="0" fontId="9" fillId="10" borderId="0" xfId="7" applyFont="1" applyFill="1" applyAlignment="1">
      <alignment vertical="center" wrapText="1"/>
    </xf>
    <xf numFmtId="2" fontId="14" fillId="10" borderId="6" xfId="7" applyNumberFormat="1" applyFont="1" applyFill="1" applyBorder="1" applyAlignment="1">
      <alignment wrapText="1"/>
    </xf>
    <xf numFmtId="2" fontId="14" fillId="10" borderId="49" xfId="7" applyNumberFormat="1" applyFont="1" applyFill="1" applyBorder="1" applyAlignment="1">
      <alignment wrapText="1"/>
    </xf>
    <xf numFmtId="2" fontId="14" fillId="10" borderId="48" xfId="7" applyNumberFormat="1" applyFont="1" applyFill="1" applyBorder="1" applyAlignment="1">
      <alignment horizontal="center" wrapText="1"/>
    </xf>
    <xf numFmtId="9" fontId="12" fillId="5" borderId="52" xfId="7" applyNumberFormat="1" applyFont="1" applyFill="1" applyBorder="1" applyAlignment="1">
      <alignment horizontal="center" vertical="top" wrapText="1"/>
    </xf>
    <xf numFmtId="2" fontId="12" fillId="10" borderId="4" xfId="7" applyNumberFormat="1" applyFont="1" applyFill="1" applyBorder="1" applyAlignment="1">
      <alignment wrapText="1"/>
    </xf>
    <xf numFmtId="10" fontId="12" fillId="5" borderId="52" xfId="7" applyNumberFormat="1" applyFont="1" applyFill="1" applyBorder="1" applyAlignment="1">
      <alignment horizontal="center" vertical="top" wrapText="1"/>
    </xf>
    <xf numFmtId="0" fontId="30" fillId="0" borderId="4" xfId="7" applyFont="1" applyBorder="1" applyAlignment="1">
      <alignment vertical="top" wrapText="1"/>
    </xf>
    <xf numFmtId="2" fontId="12" fillId="0" borderId="4" xfId="7" applyNumberFormat="1" applyFont="1" applyBorder="1" applyAlignment="1">
      <alignment horizontal="center" vertical="top" wrapText="1"/>
    </xf>
    <xf numFmtId="0" fontId="12" fillId="0" borderId="48" xfId="7" applyFont="1" applyBorder="1" applyAlignment="1">
      <alignment wrapText="1"/>
    </xf>
    <xf numFmtId="0" fontId="12" fillId="11" borderId="4" xfId="7" applyFont="1" applyFill="1" applyBorder="1" applyAlignment="1">
      <alignment vertical="top" wrapText="1"/>
    </xf>
    <xf numFmtId="0" fontId="1" fillId="10" borderId="8" xfId="7" applyFont="1" applyFill="1" applyBorder="1" applyAlignment="1">
      <alignment wrapText="1"/>
    </xf>
    <xf numFmtId="0" fontId="14" fillId="0" borderId="8" xfId="7" applyFont="1" applyBorder="1" applyAlignment="1">
      <alignment wrapText="1"/>
    </xf>
    <xf numFmtId="0" fontId="11" fillId="0" borderId="8" xfId="7" applyFont="1" applyBorder="1" applyAlignment="1">
      <alignment horizontal="center" vertical="center" textRotation="90" wrapText="1"/>
    </xf>
    <xf numFmtId="0" fontId="13" fillId="0" borderId="8" xfId="7" applyFont="1" applyBorder="1" applyAlignment="1">
      <alignment wrapText="1"/>
    </xf>
    <xf numFmtId="2" fontId="12" fillId="5" borderId="4" xfId="7" applyNumberFormat="1" applyFont="1" applyFill="1" applyBorder="1" applyAlignment="1">
      <alignment horizontal="center" vertical="top" wrapText="1"/>
    </xf>
    <xf numFmtId="166" fontId="8" fillId="9" borderId="3" xfId="7" applyNumberFormat="1" applyFont="1" applyFill="1" applyBorder="1" applyAlignment="1">
      <alignment horizontal="right" wrapText="1"/>
    </xf>
    <xf numFmtId="0" fontId="8" fillId="3" borderId="15" xfId="7" applyFont="1" applyFill="1" applyBorder="1" applyAlignment="1">
      <alignment horizontal="center" wrapText="1"/>
    </xf>
    <xf numFmtId="166" fontId="8" fillId="3" borderId="53" xfId="7" applyNumberFormat="1" applyFont="1" applyFill="1" applyBorder="1" applyAlignment="1">
      <alignment horizontal="center" wrapText="1"/>
    </xf>
    <xf numFmtId="0" fontId="8" fillId="3" borderId="15" xfId="7" applyFont="1" applyFill="1" applyBorder="1" applyAlignment="1">
      <alignment wrapText="1"/>
    </xf>
    <xf numFmtId="0" fontId="8" fillId="3" borderId="14" xfId="7" applyFont="1" applyFill="1" applyBorder="1" applyAlignment="1">
      <alignment wrapText="1"/>
    </xf>
    <xf numFmtId="0" fontId="8" fillId="3" borderId="27" xfId="7" applyFont="1" applyFill="1" applyBorder="1" applyAlignment="1">
      <alignment wrapText="1"/>
    </xf>
    <xf numFmtId="0" fontId="7" fillId="2" borderId="2" xfId="7" applyFont="1" applyFill="1" applyBorder="1" applyAlignment="1">
      <alignment wrapText="1"/>
    </xf>
    <xf numFmtId="0" fontId="6" fillId="0" borderId="1" xfId="7" applyFont="1" applyBorder="1" applyAlignment="1">
      <alignment horizontal="center" wrapText="1"/>
    </xf>
    <xf numFmtId="0" fontId="12" fillId="0" borderId="5" xfId="0" applyFont="1" applyBorder="1" applyAlignment="1">
      <alignment vertical="top" wrapText="1"/>
    </xf>
    <xf numFmtId="0" fontId="12" fillId="0" borderId="4" xfId="7" applyFont="1" applyBorder="1" applyAlignment="1">
      <alignment horizontal="center" vertical="top" wrapText="1"/>
    </xf>
    <xf numFmtId="165" fontId="12" fillId="0" borderId="4" xfId="7" applyNumberFormat="1" applyFont="1" applyBorder="1" applyAlignment="1">
      <alignment horizontal="center" vertical="top" wrapText="1"/>
    </xf>
    <xf numFmtId="1" fontId="12" fillId="0" borderId="4" xfId="7" applyNumberFormat="1" applyFont="1" applyBorder="1" applyAlignment="1">
      <alignment horizontal="center" vertical="top" wrapText="1"/>
    </xf>
    <xf numFmtId="1" fontId="12" fillId="0" borderId="4" xfId="0" applyNumberFormat="1" applyFont="1" applyBorder="1" applyAlignment="1">
      <alignment vertical="top" wrapText="1"/>
    </xf>
    <xf numFmtId="0" fontId="12" fillId="0" borderId="4" xfId="0" applyFont="1" applyBorder="1" applyAlignment="1">
      <alignment horizontal="right" vertical="top" wrapText="1"/>
    </xf>
    <xf numFmtId="174" fontId="12" fillId="0" borderId="4" xfId="0" applyNumberFormat="1" applyFont="1" applyBorder="1" applyAlignment="1">
      <alignment horizontal="right" vertical="top" wrapText="1"/>
    </xf>
    <xf numFmtId="173" fontId="12" fillId="0" borderId="4" xfId="0" applyNumberFormat="1" applyFont="1" applyBorder="1" applyAlignment="1">
      <alignment horizontal="right" vertical="top" wrapText="1"/>
    </xf>
    <xf numFmtId="2" fontId="12" fillId="0" borderId="4" xfId="0" applyNumberFormat="1" applyFont="1" applyBorder="1" applyAlignment="1">
      <alignment horizontal="center" vertical="top" wrapText="1"/>
    </xf>
    <xf numFmtId="1" fontId="12" fillId="0" borderId="17" xfId="0" applyNumberFormat="1" applyFont="1" applyBorder="1" applyAlignment="1">
      <alignment vertical="top" wrapText="1"/>
    </xf>
    <xf numFmtId="1" fontId="12" fillId="0" borderId="19" xfId="0" applyNumberFormat="1" applyFont="1" applyBorder="1" applyAlignment="1">
      <alignment vertical="top" wrapText="1"/>
    </xf>
    <xf numFmtId="1" fontId="12" fillId="0" borderId="4" xfId="0" applyNumberFormat="1" applyFont="1" applyBorder="1" applyAlignment="1">
      <alignment horizontal="right" vertical="top" wrapText="1"/>
    </xf>
    <xf numFmtId="0" fontId="8" fillId="3" borderId="54" xfId="0" applyFont="1" applyFill="1" applyBorder="1" applyAlignment="1">
      <alignment horizontal="center" wrapText="1"/>
    </xf>
    <xf numFmtId="0" fontId="8" fillId="3" borderId="0" xfId="0" applyFont="1" applyFill="1" applyAlignment="1">
      <alignment wrapText="1"/>
    </xf>
    <xf numFmtId="0" fontId="12" fillId="2" borderId="4" xfId="0" applyFont="1" applyFill="1" applyBorder="1" applyAlignment="1">
      <alignment vertical="top" wrapText="1"/>
    </xf>
    <xf numFmtId="0" fontId="18" fillId="0" borderId="4" xfId="0" applyFont="1" applyBorder="1" applyAlignment="1">
      <alignment horizontal="right" vertical="top" wrapText="1"/>
    </xf>
    <xf numFmtId="0" fontId="12" fillId="7" borderId="4" xfId="0" applyFont="1" applyFill="1" applyBorder="1" applyAlignment="1">
      <alignment horizontal="center" vertical="top" wrapText="1"/>
    </xf>
    <xf numFmtId="9" fontId="12" fillId="0" borderId="4" xfId="0" applyNumberFormat="1" applyFont="1" applyBorder="1" applyAlignment="1">
      <alignment horizontal="right" vertical="top" wrapText="1"/>
    </xf>
    <xf numFmtId="10" fontId="12" fillId="0" borderId="4" xfId="0" applyNumberFormat="1" applyFont="1" applyBorder="1" applyAlignment="1">
      <alignment vertical="top" wrapText="1"/>
    </xf>
    <xf numFmtId="10" fontId="12" fillId="0" borderId="4" xfId="0" applyNumberFormat="1" applyFont="1" applyBorder="1" applyAlignment="1">
      <alignment horizontal="right" vertical="top" wrapText="1"/>
    </xf>
    <xf numFmtId="9" fontId="12" fillId="0" borderId="4" xfId="0" applyNumberFormat="1" applyFont="1" applyBorder="1" applyAlignment="1">
      <alignment vertical="top" wrapText="1"/>
    </xf>
    <xf numFmtId="0" fontId="12" fillId="7" borderId="4" xfId="0" applyFont="1" applyFill="1" applyBorder="1" applyAlignment="1">
      <alignment vertical="top" wrapText="1"/>
    </xf>
    <xf numFmtId="0" fontId="12" fillId="7" borderId="4" xfId="0" applyFont="1" applyFill="1" applyBorder="1" applyAlignment="1">
      <alignment horizontal="right" vertical="top" wrapText="1"/>
    </xf>
    <xf numFmtId="0" fontId="12" fillId="0" borderId="0" xfId="0" applyFont="1" applyAlignment="1">
      <alignment wrapText="1"/>
    </xf>
    <xf numFmtId="0" fontId="18" fillId="0" borderId="0" xfId="0" applyFont="1" applyAlignment="1">
      <alignment wrapText="1"/>
    </xf>
    <xf numFmtId="43" fontId="12" fillId="0" borderId="4" xfId="6" applyFont="1" applyBorder="1" applyAlignment="1">
      <alignment vertical="top" wrapText="1"/>
    </xf>
    <xf numFmtId="0" fontId="12" fillId="0" borderId="48" xfId="0" applyFont="1" applyBorder="1" applyAlignment="1">
      <alignment vertical="top" wrapText="1"/>
    </xf>
    <xf numFmtId="165" fontId="8" fillId="3" borderId="60" xfId="0" applyNumberFormat="1" applyFont="1" applyFill="1" applyBorder="1" applyAlignment="1">
      <alignment horizontal="center" wrapText="1"/>
    </xf>
    <xf numFmtId="1" fontId="12" fillId="0" borderId="4" xfId="0" applyNumberFormat="1" applyFont="1" applyBorder="1" applyAlignment="1">
      <alignment horizontal="center" vertical="top" wrapText="1"/>
    </xf>
    <xf numFmtId="10" fontId="12" fillId="0" borderId="4" xfId="0" applyNumberFormat="1" applyFont="1" applyBorder="1" applyAlignment="1">
      <alignment horizontal="center" vertical="top" wrapText="1"/>
    </xf>
    <xf numFmtId="0" fontId="18" fillId="0" borderId="5" xfId="0" applyFont="1" applyBorder="1" applyAlignment="1">
      <alignment vertical="center" wrapText="1"/>
    </xf>
    <xf numFmtId="9" fontId="12" fillId="0" borderId="4" xfId="9" applyFont="1" applyBorder="1" applyAlignment="1">
      <alignment vertical="top" wrapText="1"/>
    </xf>
    <xf numFmtId="9" fontId="12" fillId="0" borderId="4" xfId="9" applyFont="1" applyBorder="1" applyAlignment="1">
      <alignment horizontal="right" vertical="top" wrapText="1"/>
    </xf>
    <xf numFmtId="175" fontId="12" fillId="0" borderId="4" xfId="9" applyNumberFormat="1" applyFont="1" applyBorder="1" applyAlignment="1">
      <alignment vertical="top" wrapText="1"/>
    </xf>
    <xf numFmtId="175" fontId="12" fillId="0" borderId="4" xfId="9" applyNumberFormat="1" applyFont="1" applyBorder="1" applyAlignment="1">
      <alignment horizontal="right" vertical="top" wrapText="1"/>
    </xf>
    <xf numFmtId="10" fontId="12" fillId="0" borderId="4" xfId="9" applyNumberFormat="1" applyFont="1" applyBorder="1" applyAlignment="1">
      <alignment vertical="top" wrapText="1"/>
    </xf>
    <xf numFmtId="10" fontId="12" fillId="0" borderId="4" xfId="9" applyNumberFormat="1" applyFont="1" applyBorder="1" applyAlignment="1">
      <alignment horizontal="right" vertical="top" wrapText="1"/>
    </xf>
    <xf numFmtId="49" fontId="8" fillId="3" borderId="3" xfId="0" applyNumberFormat="1" applyFont="1" applyFill="1" applyBorder="1" applyAlignment="1">
      <alignment horizontal="center" wrapText="1"/>
    </xf>
    <xf numFmtId="0" fontId="12" fillId="0" borderId="0" xfId="0" applyFont="1" applyAlignment="1">
      <alignment horizontal="right" vertical="top" wrapText="1"/>
    </xf>
    <xf numFmtId="0" fontId="8" fillId="8" borderId="0" xfId="0" applyFont="1" applyFill="1" applyAlignment="1">
      <alignment wrapText="1"/>
    </xf>
    <xf numFmtId="0" fontId="12" fillId="5" borderId="4" xfId="0" applyFont="1" applyFill="1" applyBorder="1" applyAlignment="1">
      <alignment horizontal="center" vertical="top" wrapText="1"/>
    </xf>
    <xf numFmtId="9" fontId="12" fillId="0" borderId="4" xfId="7" applyNumberFormat="1" applyFont="1" applyBorder="1" applyAlignment="1">
      <alignment horizontal="center" vertical="top" wrapText="1"/>
    </xf>
    <xf numFmtId="9" fontId="12" fillId="0" borderId="9" xfId="0" applyNumberFormat="1" applyFont="1" applyBorder="1" applyAlignment="1">
      <alignment horizontal="center" vertical="top" wrapText="1"/>
    </xf>
    <xf numFmtId="0" fontId="30" fillId="0" borderId="0" xfId="0" applyFont="1"/>
    <xf numFmtId="0" fontId="29" fillId="0" borderId="0" xfId="0" applyFont="1"/>
    <xf numFmtId="0" fontId="1" fillId="0" borderId="0" xfId="1" applyAlignment="1">
      <alignment vertical="top" wrapText="1"/>
    </xf>
    <xf numFmtId="0" fontId="1" fillId="0" borderId="8" xfId="0" applyFont="1" applyBorder="1" applyAlignment="1">
      <alignment vertical="top" wrapText="1"/>
    </xf>
    <xf numFmtId="0" fontId="13" fillId="0" borderId="8" xfId="0" applyFont="1" applyBorder="1" applyAlignment="1">
      <alignment vertical="top" wrapText="1"/>
    </xf>
    <xf numFmtId="0" fontId="9" fillId="0" borderId="8" xfId="0" applyFont="1" applyBorder="1" applyAlignment="1">
      <alignment vertical="top" wrapText="1"/>
    </xf>
    <xf numFmtId="0" fontId="11" fillId="0" borderId="8" xfId="0" applyFont="1" applyBorder="1" applyAlignment="1">
      <alignment horizontal="center" vertical="top" textRotation="90" wrapText="1"/>
    </xf>
    <xf numFmtId="0" fontId="14" fillId="0" borderId="8" xfId="0" applyFont="1" applyBorder="1" applyAlignment="1">
      <alignment vertical="top" wrapText="1"/>
    </xf>
    <xf numFmtId="0" fontId="0" fillId="0" borderId="0" xfId="0" applyAlignment="1">
      <alignment vertical="top"/>
    </xf>
    <xf numFmtId="168" fontId="12" fillId="0" borderId="4" xfId="0" applyNumberFormat="1" applyFont="1" applyBorder="1" applyAlignment="1">
      <alignment horizontal="center" vertical="top" wrapText="1"/>
    </xf>
    <xf numFmtId="0" fontId="12" fillId="0" borderId="25" xfId="0" applyFont="1" applyBorder="1" applyAlignment="1">
      <alignment horizontal="left" vertical="center" wrapText="1"/>
    </xf>
    <xf numFmtId="175" fontId="30" fillId="11" borderId="52" xfId="7" applyNumberFormat="1" applyFont="1" applyFill="1" applyBorder="1" applyAlignment="1">
      <alignment horizontal="center" vertical="top" wrapText="1"/>
    </xf>
    <xf numFmtId="0" fontId="14" fillId="0" borderId="2" xfId="7" applyFont="1" applyBorder="1" applyAlignment="1">
      <alignment wrapText="1"/>
    </xf>
    <xf numFmtId="2" fontId="12" fillId="0" borderId="34" xfId="7" applyNumberFormat="1" applyFont="1" applyBorder="1" applyAlignment="1">
      <alignment vertical="top" wrapText="1"/>
    </xf>
    <xf numFmtId="0" fontId="12" fillId="0" borderId="41" xfId="7" applyFont="1" applyBorder="1" applyAlignment="1">
      <alignment vertical="top" wrapText="1"/>
    </xf>
    <xf numFmtId="0" fontId="12" fillId="0" borderId="22" xfId="7" applyFont="1" applyBorder="1" applyAlignment="1">
      <alignment vertical="top" wrapText="1"/>
    </xf>
    <xf numFmtId="0" fontId="12" fillId="0" borderId="31" xfId="7" applyFont="1" applyBorder="1" applyAlignment="1">
      <alignment vertical="top" wrapText="1"/>
    </xf>
    <xf numFmtId="0" fontId="12" fillId="0" borderId="16" xfId="7" applyFont="1" applyBorder="1" applyAlignment="1">
      <alignment vertical="top" wrapText="1"/>
    </xf>
    <xf numFmtId="0" fontId="8" fillId="3" borderId="3" xfId="7" applyFont="1" applyFill="1" applyBorder="1" applyAlignment="1">
      <alignment horizontal="center" wrapText="1"/>
    </xf>
    <xf numFmtId="166" fontId="8" fillId="3" borderId="1" xfId="7" applyNumberFormat="1" applyFont="1" applyFill="1" applyBorder="1" applyAlignment="1">
      <alignment horizontal="center" wrapText="1"/>
    </xf>
    <xf numFmtId="0" fontId="8" fillId="3" borderId="3" xfId="7" applyFont="1" applyFill="1" applyBorder="1" applyAlignment="1">
      <alignment wrapText="1"/>
    </xf>
    <xf numFmtId="0" fontId="11" fillId="3" borderId="3" xfId="7" applyFont="1" applyFill="1" applyBorder="1" applyAlignment="1">
      <alignment wrapText="1"/>
    </xf>
    <xf numFmtId="0" fontId="8" fillId="3" borderId="1" xfId="7" applyFont="1" applyFill="1" applyBorder="1" applyAlignment="1">
      <alignment wrapText="1"/>
    </xf>
    <xf numFmtId="0" fontId="14" fillId="0" borderId="0" xfId="7" applyFont="1" applyAlignment="1">
      <alignment wrapText="1"/>
    </xf>
    <xf numFmtId="0" fontId="30" fillId="0" borderId="4" xfId="7" applyFont="1" applyBorder="1" applyAlignment="1">
      <alignment wrapText="1"/>
    </xf>
    <xf numFmtId="171" fontId="14" fillId="0" borderId="7" xfId="6" applyNumberFormat="1" applyFont="1" applyBorder="1" applyAlignment="1">
      <alignment wrapText="1"/>
    </xf>
    <xf numFmtId="0" fontId="30" fillId="5" borderId="4" xfId="7" applyFont="1" applyFill="1" applyBorder="1" applyAlignment="1">
      <alignment vertical="top" wrapText="1"/>
    </xf>
    <xf numFmtId="0" fontId="23" fillId="0" borderId="4" xfId="7" applyFont="1" applyBorder="1" applyAlignment="1">
      <alignment vertical="top" wrapText="1"/>
    </xf>
    <xf numFmtId="0" fontId="8" fillId="3" borderId="0" xfId="7" applyFont="1" applyFill="1" applyAlignment="1">
      <alignment wrapText="1"/>
    </xf>
    <xf numFmtId="9" fontId="12" fillId="0" borderId="4" xfId="0" applyNumberFormat="1" applyFont="1" applyBorder="1" applyAlignment="1">
      <alignment horizontal="center" vertical="top" wrapText="1"/>
    </xf>
    <xf numFmtId="167" fontId="30" fillId="0" borderId="4" xfId="7" applyNumberFormat="1" applyFont="1" applyBorder="1" applyAlignment="1">
      <alignment wrapText="1"/>
    </xf>
    <xf numFmtId="171" fontId="30" fillId="0" borderId="4" xfId="6" applyNumberFormat="1" applyFont="1" applyFill="1" applyBorder="1" applyAlignment="1">
      <alignment vertical="top" wrapText="1"/>
    </xf>
    <xf numFmtId="171" fontId="30" fillId="0" borderId="4" xfId="6" applyNumberFormat="1" applyFont="1" applyFill="1" applyBorder="1" applyAlignment="1">
      <alignment wrapText="1"/>
    </xf>
    <xf numFmtId="172" fontId="30" fillId="0" borderId="4" xfId="7" applyNumberFormat="1" applyFont="1" applyBorder="1" applyAlignment="1">
      <alignment wrapText="1"/>
    </xf>
    <xf numFmtId="2" fontId="12" fillId="0" borderId="7" xfId="0" applyNumberFormat="1" applyFont="1" applyBorder="1" applyAlignment="1">
      <alignment wrapText="1"/>
    </xf>
    <xf numFmtId="0" fontId="31" fillId="0" borderId="4" xfId="7" applyFont="1" applyBorder="1" applyAlignment="1">
      <alignment vertical="top" wrapText="1"/>
    </xf>
    <xf numFmtId="164" fontId="0" fillId="0" borderId="0" xfId="10" applyFont="1"/>
    <xf numFmtId="176" fontId="0" fillId="0" borderId="0" xfId="0" applyNumberFormat="1"/>
    <xf numFmtId="10" fontId="0" fillId="0" borderId="0" xfId="9" applyNumberFormat="1" applyFont="1"/>
    <xf numFmtId="0" fontId="12" fillId="0" borderId="0" xfId="0" applyFont="1" applyAlignment="1">
      <alignment horizontal="right"/>
    </xf>
    <xf numFmtId="0" fontId="12" fillId="0" borderId="4" xfId="0" applyFont="1" applyBorder="1" applyAlignment="1">
      <alignment vertical="top" wrapText="1" indent="1"/>
    </xf>
    <xf numFmtId="171" fontId="12" fillId="0" borderId="9" xfId="6" applyNumberFormat="1" applyFont="1" applyFill="1" applyBorder="1" applyAlignment="1">
      <alignment vertical="top" wrapText="1"/>
    </xf>
    <xf numFmtId="172" fontId="12" fillId="0" borderId="9" xfId="7" applyNumberFormat="1" applyFont="1" applyBorder="1" applyAlignment="1">
      <alignment vertical="top" wrapText="1"/>
    </xf>
    <xf numFmtId="171" fontId="30" fillId="0" borderId="9" xfId="6" applyNumberFormat="1" applyFont="1" applyFill="1" applyBorder="1" applyAlignment="1">
      <alignment vertical="top" wrapText="1"/>
    </xf>
    <xf numFmtId="172" fontId="30" fillId="0" borderId="9" xfId="7" applyNumberFormat="1" applyFont="1" applyBorder="1" applyAlignment="1">
      <alignment vertical="top" wrapText="1"/>
    </xf>
    <xf numFmtId="171" fontId="12" fillId="0" borderId="34" xfId="6" applyNumberFormat="1" applyFont="1" applyFill="1" applyBorder="1" applyAlignment="1">
      <alignment vertical="top" wrapText="1"/>
    </xf>
    <xf numFmtId="0" fontId="30" fillId="0" borderId="9" xfId="7" applyFont="1" applyBorder="1" applyAlignment="1">
      <alignment vertical="top" wrapText="1"/>
    </xf>
    <xf numFmtId="0" fontId="30" fillId="5" borderId="52" xfId="7" applyFont="1" applyFill="1" applyBorder="1" applyAlignment="1">
      <alignment horizontal="center" vertical="top" wrapText="1"/>
    </xf>
    <xf numFmtId="9" fontId="30" fillId="5" borderId="52" xfId="7" applyNumberFormat="1" applyFont="1" applyFill="1" applyBorder="1" applyAlignment="1">
      <alignment horizontal="center" vertical="top" wrapText="1"/>
    </xf>
    <xf numFmtId="1" fontId="30" fillId="5" borderId="52" xfId="7" applyNumberFormat="1" applyFont="1" applyFill="1" applyBorder="1" applyAlignment="1">
      <alignment horizontal="center" vertical="top" wrapText="1"/>
    </xf>
    <xf numFmtId="0" fontId="30" fillId="11" borderId="52" xfId="7" applyFont="1" applyFill="1" applyBorder="1" applyAlignment="1">
      <alignment horizontal="center" vertical="top" wrapText="1"/>
    </xf>
    <xf numFmtId="0" fontId="30" fillId="0" borderId="52" xfId="7" applyFont="1" applyBorder="1" applyAlignment="1">
      <alignment horizontal="center" vertical="top" wrapText="1"/>
    </xf>
    <xf numFmtId="2" fontId="31" fillId="0" borderId="4" xfId="7" applyNumberFormat="1" applyFont="1" applyBorder="1" applyAlignment="1">
      <alignment horizontal="center" vertical="top" wrapText="1"/>
    </xf>
    <xf numFmtId="0" fontId="30" fillId="0" borderId="48" xfId="7" applyFont="1" applyBorder="1" applyAlignment="1">
      <alignment vertical="top" wrapText="1"/>
    </xf>
    <xf numFmtId="10" fontId="30" fillId="5" borderId="52" xfId="7" applyNumberFormat="1" applyFont="1" applyFill="1" applyBorder="1" applyAlignment="1">
      <alignment horizontal="center" vertical="top" wrapText="1"/>
    </xf>
    <xf numFmtId="0" fontId="30" fillId="10" borderId="4" xfId="7" applyFont="1" applyFill="1" applyBorder="1" applyAlignment="1">
      <alignment vertical="top" wrapText="1"/>
    </xf>
    <xf numFmtId="0" fontId="30" fillId="10" borderId="48" xfId="7" applyFont="1" applyFill="1" applyBorder="1" applyAlignment="1">
      <alignment vertical="top" wrapText="1"/>
    </xf>
    <xf numFmtId="0" fontId="30" fillId="10" borderId="52" xfId="7" applyFont="1" applyFill="1" applyBorder="1" applyAlignment="1">
      <alignment horizontal="center" vertical="top" wrapText="1"/>
    </xf>
    <xf numFmtId="0" fontId="30" fillId="0" borderId="48" xfId="7" applyFont="1" applyBorder="1" applyAlignment="1">
      <alignment wrapText="1"/>
    </xf>
    <xf numFmtId="0" fontId="30" fillId="5" borderId="52" xfId="8" applyNumberFormat="1" applyFont="1" applyFill="1" applyBorder="1" applyAlignment="1">
      <alignment horizontal="center" vertical="top" wrapText="1"/>
    </xf>
    <xf numFmtId="0" fontId="30" fillId="0" borderId="4" xfId="0" applyFont="1" applyBorder="1" applyAlignment="1">
      <alignment vertical="top" wrapText="1"/>
    </xf>
    <xf numFmtId="0" fontId="8" fillId="3" borderId="3" xfId="0" applyFont="1" applyFill="1" applyBorder="1" applyAlignment="1">
      <alignment horizontal="left" wrapText="1"/>
    </xf>
    <xf numFmtId="0" fontId="11" fillId="0" borderId="4" xfId="0" applyFont="1" applyBorder="1" applyAlignment="1">
      <alignment horizontal="left" vertical="top" wrapText="1"/>
    </xf>
    <xf numFmtId="0" fontId="12" fillId="5" borderId="4" xfId="0" applyFont="1" applyFill="1" applyBorder="1" applyAlignment="1">
      <alignment vertical="top" wrapText="1"/>
    </xf>
    <xf numFmtId="0" fontId="18" fillId="0" borderId="0" xfId="0" applyFont="1" applyAlignment="1">
      <alignment vertical="center" wrapText="1"/>
    </xf>
    <xf numFmtId="0" fontId="18" fillId="0" borderId="5" xfId="0" applyFont="1" applyBorder="1" applyAlignment="1">
      <alignment vertical="center" wrapText="1"/>
    </xf>
    <xf numFmtId="0" fontId="12" fillId="6" borderId="55" xfId="0" applyFont="1" applyFill="1" applyBorder="1" applyAlignment="1">
      <alignment vertical="top" wrapText="1"/>
    </xf>
    <xf numFmtId="0" fontId="12" fillId="6" borderId="56" xfId="0" applyFont="1" applyFill="1" applyBorder="1" applyAlignment="1">
      <alignment vertical="top" wrapText="1"/>
    </xf>
    <xf numFmtId="0" fontId="12" fillId="6" borderId="58" xfId="0" applyFont="1" applyFill="1" applyBorder="1" applyAlignment="1">
      <alignment vertical="top" wrapText="1"/>
    </xf>
    <xf numFmtId="0" fontId="10" fillId="4" borderId="6" xfId="0" applyFont="1" applyFill="1" applyBorder="1" applyAlignment="1">
      <alignment horizontal="center" vertical="center" textRotation="90" wrapText="1"/>
    </xf>
    <xf numFmtId="0" fontId="8" fillId="3" borderId="15" xfId="0" applyFont="1" applyFill="1" applyBorder="1" applyAlignment="1">
      <alignment wrapText="1"/>
    </xf>
    <xf numFmtId="0" fontId="8" fillId="3" borderId="13" xfId="0" applyFont="1" applyFill="1" applyBorder="1" applyAlignment="1">
      <alignment wrapText="1"/>
    </xf>
    <xf numFmtId="0" fontId="11" fillId="0" borderId="4" xfId="0" applyFont="1" applyBorder="1" applyAlignment="1">
      <alignment vertical="top" wrapText="1"/>
    </xf>
    <xf numFmtId="0" fontId="12" fillId="0" borderId="4" xfId="0" applyFont="1" applyBorder="1" applyAlignment="1">
      <alignment vertical="top" wrapText="1"/>
    </xf>
    <xf numFmtId="0" fontId="17" fillId="6" borderId="55" xfId="0" applyFont="1" applyFill="1" applyBorder="1" applyAlignment="1">
      <alignment horizontal="center" vertical="center" textRotation="90" wrapText="1"/>
    </xf>
    <xf numFmtId="0" fontId="17" fillId="6" borderId="56" xfId="0" applyFont="1" applyFill="1" applyBorder="1" applyAlignment="1">
      <alignment horizontal="center" vertical="center" textRotation="90" wrapText="1"/>
    </xf>
    <xf numFmtId="0" fontId="17" fillId="6" borderId="57" xfId="0" applyFont="1" applyFill="1" applyBorder="1" applyAlignment="1">
      <alignment horizontal="center" vertical="center" textRotation="90" wrapText="1"/>
    </xf>
    <xf numFmtId="0" fontId="17" fillId="6" borderId="58" xfId="0" applyFont="1" applyFill="1" applyBorder="1" applyAlignment="1">
      <alignment horizontal="center" vertical="center" textRotation="90" wrapText="1"/>
    </xf>
    <xf numFmtId="0" fontId="10" fillId="4" borderId="20" xfId="0" applyFont="1" applyFill="1" applyBorder="1" applyAlignment="1">
      <alignment horizontal="center" vertical="center" textRotation="90" wrapText="1"/>
    </xf>
    <xf numFmtId="0" fontId="11" fillId="0" borderId="16" xfId="0" applyFont="1" applyBorder="1" applyAlignment="1">
      <alignment vertical="top" wrapText="1"/>
    </xf>
    <xf numFmtId="0" fontId="12" fillId="0" borderId="16" xfId="0" applyFont="1" applyBorder="1" applyAlignment="1">
      <alignment vertical="top" wrapText="1"/>
    </xf>
    <xf numFmtId="0" fontId="12" fillId="0" borderId="48" xfId="0" applyFont="1" applyBorder="1" applyAlignment="1">
      <alignment horizontal="left" vertical="top" wrapText="1"/>
    </xf>
    <xf numFmtId="0" fontId="12" fillId="0" borderId="6" xfId="0" applyFont="1" applyBorder="1" applyAlignment="1">
      <alignment horizontal="left" vertical="top" wrapText="1"/>
    </xf>
    <xf numFmtId="0" fontId="12" fillId="0" borderId="26" xfId="0" applyFont="1" applyBorder="1" applyAlignment="1">
      <alignment horizontal="left" vertical="top" wrapText="1"/>
    </xf>
    <xf numFmtId="0" fontId="12" fillId="0" borderId="20" xfId="0" applyFont="1" applyBorder="1" applyAlignment="1">
      <alignment horizontal="left" vertical="top" wrapText="1"/>
    </xf>
    <xf numFmtId="0" fontId="12" fillId="0" borderId="7" xfId="0" applyFont="1" applyBorder="1" applyAlignment="1">
      <alignment horizontal="left" vertical="top" wrapText="1"/>
    </xf>
    <xf numFmtId="0" fontId="12" fillId="0" borderId="59" xfId="0" applyFont="1" applyBorder="1" applyAlignment="1">
      <alignment horizontal="left" vertical="top" wrapText="1"/>
    </xf>
    <xf numFmtId="0" fontId="12" fillId="0" borderId="60" xfId="0" applyFont="1" applyBorder="1" applyAlignment="1">
      <alignment horizontal="left" vertical="top" wrapText="1"/>
    </xf>
    <xf numFmtId="0" fontId="12" fillId="0" borderId="21" xfId="0" applyFont="1" applyBorder="1" applyAlignment="1">
      <alignment horizontal="left" vertical="top" wrapText="1"/>
    </xf>
    <xf numFmtId="0" fontId="8" fillId="3" borderId="3" xfId="0" applyFont="1" applyFill="1" applyBorder="1" applyAlignment="1">
      <alignment wrapText="1"/>
    </xf>
    <xf numFmtId="0" fontId="11" fillId="5" borderId="4" xfId="0" applyFont="1" applyFill="1" applyBorder="1" applyAlignment="1">
      <alignment vertical="top" wrapText="1"/>
    </xf>
    <xf numFmtId="0" fontId="10" fillId="4" borderId="4" xfId="0" applyFont="1" applyFill="1" applyBorder="1" applyAlignment="1">
      <alignment horizontal="center" vertical="center" textRotation="90" wrapText="1"/>
    </xf>
    <xf numFmtId="0" fontId="11" fillId="6" borderId="55" xfId="0" applyFont="1" applyFill="1" applyBorder="1" applyAlignment="1">
      <alignment vertical="top" wrapText="1"/>
    </xf>
    <xf numFmtId="0" fontId="11" fillId="6" borderId="56" xfId="0" applyFont="1" applyFill="1" applyBorder="1" applyAlignment="1">
      <alignment vertical="top" wrapText="1"/>
    </xf>
    <xf numFmtId="0" fontId="11" fillId="6" borderId="58" xfId="0" applyFont="1" applyFill="1" applyBorder="1" applyAlignment="1">
      <alignment vertical="top" wrapText="1"/>
    </xf>
    <xf numFmtId="165" fontId="8" fillId="3" borderId="3" xfId="0" applyNumberFormat="1" applyFont="1" applyFill="1" applyBorder="1" applyAlignment="1">
      <alignment horizontal="center" wrapText="1"/>
    </xf>
    <xf numFmtId="0" fontId="12" fillId="5" borderId="16" xfId="0" applyFont="1" applyFill="1" applyBorder="1" applyAlignment="1">
      <alignment horizontal="left" vertical="top" wrapText="1"/>
    </xf>
    <xf numFmtId="0" fontId="12" fillId="5" borderId="22" xfId="0" applyFont="1" applyFill="1" applyBorder="1" applyAlignment="1">
      <alignment horizontal="left" vertical="top" wrapText="1"/>
    </xf>
    <xf numFmtId="0" fontId="11" fillId="6" borderId="22" xfId="0" applyFont="1" applyFill="1" applyBorder="1" applyAlignment="1">
      <alignment vertical="top" wrapText="1"/>
    </xf>
    <xf numFmtId="0" fontId="11" fillId="6" borderId="4" xfId="0" applyFont="1" applyFill="1" applyBorder="1" applyAlignment="1">
      <alignment vertical="top" wrapText="1"/>
    </xf>
    <xf numFmtId="0" fontId="12" fillId="0" borderId="16" xfId="0" applyFont="1" applyBorder="1" applyAlignment="1">
      <alignment horizontal="left" vertical="top" wrapText="1"/>
    </xf>
    <xf numFmtId="0" fontId="12" fillId="0" borderId="22" xfId="0" applyFont="1" applyBorder="1" applyAlignment="1">
      <alignment horizontal="left" vertical="top" wrapText="1"/>
    </xf>
    <xf numFmtId="0" fontId="12" fillId="6" borderId="4" xfId="0" applyFont="1" applyFill="1" applyBorder="1" applyAlignment="1">
      <alignment vertical="top" wrapText="1"/>
    </xf>
    <xf numFmtId="0" fontId="11" fillId="0" borderId="26" xfId="0" applyFont="1" applyBorder="1" applyAlignment="1">
      <alignment vertical="top" wrapText="1"/>
    </xf>
    <xf numFmtId="0" fontId="11" fillId="0" borderId="20" xfId="0" applyFont="1" applyBorder="1" applyAlignment="1">
      <alignment vertical="top" wrapText="1"/>
    </xf>
    <xf numFmtId="0" fontId="11" fillId="0" borderId="7" xfId="0" applyFont="1" applyBorder="1" applyAlignment="1">
      <alignment vertical="top" wrapText="1"/>
    </xf>
    <xf numFmtId="0" fontId="0" fillId="0" borderId="0" xfId="0"/>
    <xf numFmtId="0" fontId="12" fillId="0" borderId="49" xfId="0" applyFont="1" applyBorder="1" applyAlignment="1">
      <alignment horizontal="left" vertical="top" wrapText="1"/>
    </xf>
    <xf numFmtId="43" fontId="12" fillId="0" borderId="48" xfId="6" applyFont="1" applyBorder="1" applyAlignment="1">
      <alignment vertical="top" wrapText="1"/>
    </xf>
    <xf numFmtId="43" fontId="12" fillId="0" borderId="6" xfId="6" applyFont="1" applyBorder="1" applyAlignment="1">
      <alignment vertical="top" wrapText="1"/>
    </xf>
    <xf numFmtId="0" fontId="12" fillId="0" borderId="5" xfId="0" applyFont="1" applyBorder="1" applyAlignment="1">
      <alignment horizontal="left" vertical="top" wrapText="1"/>
    </xf>
    <xf numFmtId="0" fontId="12" fillId="0" borderId="0" xfId="0" applyFont="1" applyAlignment="1">
      <alignment horizontal="left" vertical="top" wrapText="1"/>
    </xf>
    <xf numFmtId="0" fontId="12" fillId="0" borderId="3" xfId="0" applyFont="1" applyBorder="1" applyAlignment="1">
      <alignment horizontal="left" vertical="top" wrapText="1"/>
    </xf>
    <xf numFmtId="0" fontId="10" fillId="6" borderId="6" xfId="0" applyFont="1" applyFill="1" applyBorder="1" applyAlignment="1">
      <alignment horizontal="center" vertical="center" textRotation="90" wrapText="1"/>
    </xf>
    <xf numFmtId="0" fontId="11" fillId="0" borderId="5" xfId="0" applyFont="1" applyBorder="1" applyAlignment="1">
      <alignment horizontal="left" vertical="top" wrapText="1"/>
    </xf>
    <xf numFmtId="0" fontId="11" fillId="0" borderId="0" xfId="0" applyFont="1" applyAlignment="1">
      <alignment horizontal="left" vertical="top" wrapText="1"/>
    </xf>
    <xf numFmtId="0" fontId="11" fillId="0" borderId="3" xfId="0" applyFont="1" applyBorder="1" applyAlignment="1">
      <alignment horizontal="left" vertical="top" wrapText="1"/>
    </xf>
    <xf numFmtId="0" fontId="11" fillId="0" borderId="31" xfId="0" applyFont="1" applyBorder="1" applyAlignment="1">
      <alignment vertical="top" wrapText="1"/>
    </xf>
    <xf numFmtId="0" fontId="10" fillId="4" borderId="29" xfId="0" applyFont="1" applyFill="1" applyBorder="1" applyAlignment="1">
      <alignment horizontal="center" vertical="center" textRotation="90" wrapText="1"/>
    </xf>
    <xf numFmtId="0" fontId="10" fillId="4" borderId="34" xfId="0" applyFont="1" applyFill="1" applyBorder="1" applyAlignment="1">
      <alignment horizontal="center" vertical="center" textRotation="90" wrapText="1"/>
    </xf>
    <xf numFmtId="0" fontId="10" fillId="6" borderId="28" xfId="0" applyFont="1" applyFill="1" applyBorder="1" applyAlignment="1">
      <alignment horizontal="center" vertical="center" textRotation="90" wrapText="1"/>
    </xf>
    <xf numFmtId="0" fontId="10" fillId="6" borderId="33" xfId="0" applyFont="1" applyFill="1" applyBorder="1" applyAlignment="1">
      <alignment horizontal="center" vertical="center" textRotation="90" wrapText="1"/>
    </xf>
    <xf numFmtId="0" fontId="10" fillId="6" borderId="35" xfId="0" applyFont="1" applyFill="1" applyBorder="1" applyAlignment="1">
      <alignment horizontal="center" vertical="center" textRotation="90" wrapText="1"/>
    </xf>
    <xf numFmtId="0" fontId="11" fillId="0" borderId="16" xfId="0" applyFont="1" applyBorder="1" applyAlignment="1">
      <alignment horizontal="left" vertical="top" wrapText="1"/>
    </xf>
    <xf numFmtId="0" fontId="11" fillId="0" borderId="31" xfId="0" applyFont="1" applyBorder="1" applyAlignment="1">
      <alignment horizontal="left" vertical="top" wrapText="1"/>
    </xf>
    <xf numFmtId="0" fontId="11" fillId="0" borderId="22" xfId="0" applyFont="1" applyBorder="1" applyAlignment="1">
      <alignment horizontal="left" vertical="top" wrapText="1"/>
    </xf>
    <xf numFmtId="0" fontId="18" fillId="0" borderId="10" xfId="0" applyFont="1" applyBorder="1" applyAlignment="1">
      <alignment horizontal="left" vertical="center" wrapText="1"/>
    </xf>
    <xf numFmtId="0" fontId="18" fillId="0" borderId="5" xfId="0" applyFont="1" applyBorder="1" applyAlignment="1">
      <alignment horizontal="left" vertical="center" wrapText="1"/>
    </xf>
    <xf numFmtId="0" fontId="12" fillId="6" borderId="55" xfId="0" applyFont="1" applyFill="1" applyBorder="1" applyAlignment="1">
      <alignment vertical="center" textRotation="90" wrapText="1"/>
    </xf>
    <xf numFmtId="0" fontId="12" fillId="6" borderId="56" xfId="0" applyFont="1" applyFill="1" applyBorder="1" applyAlignment="1">
      <alignment vertical="center" textRotation="90" wrapText="1"/>
    </xf>
    <xf numFmtId="0" fontId="12" fillId="6" borderId="58" xfId="0" applyFont="1" applyFill="1" applyBorder="1" applyAlignment="1">
      <alignment vertical="center" textRotation="90" wrapText="1"/>
    </xf>
    <xf numFmtId="0" fontId="12" fillId="0" borderId="4" xfId="0" applyFont="1" applyBorder="1" applyAlignment="1">
      <alignment wrapText="1"/>
    </xf>
    <xf numFmtId="0" fontId="12" fillId="0" borderId="4" xfId="0" applyFont="1" applyBorder="1" applyAlignment="1">
      <alignment horizontal="left" vertical="top" wrapText="1"/>
    </xf>
    <xf numFmtId="0" fontId="18" fillId="0" borderId="0" xfId="0" applyFont="1" applyAlignment="1">
      <alignment horizontal="left" vertical="center" wrapText="1"/>
    </xf>
    <xf numFmtId="0" fontId="10" fillId="6" borderId="55" xfId="0" applyFont="1" applyFill="1" applyBorder="1" applyAlignment="1">
      <alignment horizontal="center" vertical="center" textRotation="90" wrapText="1"/>
    </xf>
    <xf numFmtId="0" fontId="10" fillId="6" borderId="56" xfId="0" applyFont="1" applyFill="1" applyBorder="1" applyAlignment="1">
      <alignment horizontal="center" vertical="center" textRotation="90" wrapText="1"/>
    </xf>
    <xf numFmtId="0" fontId="10" fillId="6" borderId="58" xfId="0" applyFont="1" applyFill="1" applyBorder="1" applyAlignment="1">
      <alignment horizontal="center" vertical="center" textRotation="90" wrapText="1"/>
    </xf>
    <xf numFmtId="0" fontId="12" fillId="0" borderId="4" xfId="0" applyFont="1" applyBorder="1" applyAlignment="1">
      <alignment vertical="center" wrapText="1"/>
    </xf>
    <xf numFmtId="0" fontId="11" fillId="0" borderId="4" xfId="0" applyFont="1" applyBorder="1" applyAlignment="1">
      <alignment vertical="center" wrapText="1"/>
    </xf>
    <xf numFmtId="0" fontId="11" fillId="6" borderId="55" xfId="0" applyFont="1" applyFill="1" applyBorder="1" applyAlignment="1">
      <alignment wrapText="1"/>
    </xf>
    <xf numFmtId="0" fontId="11" fillId="6" borderId="56" xfId="0" applyFont="1" applyFill="1" applyBorder="1" applyAlignment="1">
      <alignment wrapText="1"/>
    </xf>
    <xf numFmtId="0" fontId="11" fillId="6" borderId="58" xfId="0" applyFont="1" applyFill="1" applyBorder="1" applyAlignment="1">
      <alignment wrapText="1"/>
    </xf>
    <xf numFmtId="0" fontId="11" fillId="6" borderId="34" xfId="7" applyFont="1" applyFill="1" applyBorder="1" applyAlignment="1">
      <alignment horizontal="center" vertical="center" textRotation="90" wrapText="1"/>
    </xf>
    <xf numFmtId="0" fontId="10" fillId="4" borderId="4" xfId="7" applyFont="1" applyFill="1" applyBorder="1" applyAlignment="1">
      <alignment horizontal="center" vertical="center" textRotation="90" wrapText="1"/>
    </xf>
    <xf numFmtId="0" fontId="11" fillId="0" borderId="4" xfId="7" applyFont="1" applyBorder="1" applyAlignment="1">
      <alignment vertical="center" wrapText="1"/>
    </xf>
    <xf numFmtId="0" fontId="12" fillId="0" borderId="4" xfId="7" applyFont="1" applyBorder="1" applyAlignment="1">
      <alignment vertical="center" wrapText="1"/>
    </xf>
    <xf numFmtId="0" fontId="12" fillId="0" borderId="28" xfId="0" applyFont="1" applyBorder="1" applyAlignment="1">
      <alignment vertical="top" wrapText="1"/>
    </xf>
    <xf numFmtId="0" fontId="12" fillId="0" borderId="12" xfId="0" applyFont="1" applyBorder="1" applyAlignment="1">
      <alignment vertical="top" wrapText="1"/>
    </xf>
    <xf numFmtId="0" fontId="12" fillId="0" borderId="41" xfId="0" applyFont="1" applyBorder="1" applyAlignment="1">
      <alignment vertical="top" wrapText="1"/>
    </xf>
    <xf numFmtId="0" fontId="12" fillId="0" borderId="42" xfId="0" applyFont="1" applyBorder="1" applyAlignment="1">
      <alignment vertical="top" wrapText="1"/>
    </xf>
    <xf numFmtId="0" fontId="12" fillId="0" borderId="24" xfId="0" applyFont="1" applyBorder="1" applyAlignment="1">
      <alignment vertical="top" wrapText="1"/>
    </xf>
    <xf numFmtId="0" fontId="12" fillId="0" borderId="28" xfId="0" applyFont="1" applyBorder="1" applyAlignment="1">
      <alignment wrapText="1"/>
    </xf>
    <xf numFmtId="0" fontId="12" fillId="0" borderId="12" xfId="0" applyFont="1" applyBorder="1" applyAlignment="1">
      <alignment wrapText="1"/>
    </xf>
    <xf numFmtId="0" fontId="11" fillId="0" borderId="34" xfId="0" applyFont="1" applyBorder="1" applyAlignment="1">
      <alignment vertical="top" wrapText="1"/>
    </xf>
    <xf numFmtId="0" fontId="11" fillId="0" borderId="4" xfId="0" applyFont="1" applyBorder="1" applyAlignment="1">
      <alignment wrapText="1"/>
    </xf>
    <xf numFmtId="0" fontId="10" fillId="4" borderId="40" xfId="0" applyFont="1" applyFill="1" applyBorder="1" applyAlignment="1">
      <alignment horizontal="center" vertical="center" textRotation="90" wrapText="1"/>
    </xf>
    <xf numFmtId="0" fontId="10" fillId="4" borderId="33" xfId="0" applyFont="1" applyFill="1" applyBorder="1" applyAlignment="1">
      <alignment horizontal="center" vertical="center" textRotation="90" wrapText="1"/>
    </xf>
    <xf numFmtId="0" fontId="10" fillId="4" borderId="35" xfId="0" applyFont="1" applyFill="1" applyBorder="1" applyAlignment="1">
      <alignment horizontal="center" vertical="center" textRotation="90" wrapText="1"/>
    </xf>
    <xf numFmtId="0" fontId="11" fillId="6" borderId="9" xfId="0" applyFont="1" applyFill="1" applyBorder="1" applyAlignment="1">
      <alignment wrapText="1"/>
    </xf>
    <xf numFmtId="0" fontId="11" fillId="0" borderId="43" xfId="0" applyFont="1" applyBorder="1" applyAlignment="1">
      <alignment vertical="top" wrapText="1"/>
    </xf>
    <xf numFmtId="0" fontId="11" fillId="0" borderId="40" xfId="0" applyFont="1" applyBorder="1" applyAlignment="1">
      <alignment vertical="top" wrapText="1"/>
    </xf>
    <xf numFmtId="0" fontId="11" fillId="0" borderId="33" xfId="0" applyFont="1" applyBorder="1" applyAlignment="1">
      <alignment vertical="top" wrapText="1"/>
    </xf>
    <xf numFmtId="0" fontId="11" fillId="0" borderId="35" xfId="0" applyFont="1" applyBorder="1" applyAlignment="1">
      <alignment vertical="top" wrapText="1"/>
    </xf>
    <xf numFmtId="0" fontId="11" fillId="0" borderId="28" xfId="0" applyFont="1" applyBorder="1" applyAlignment="1">
      <alignment vertical="top" wrapText="1"/>
    </xf>
    <xf numFmtId="0" fontId="11" fillId="0" borderId="11" xfId="0" applyFont="1" applyBorder="1" applyAlignment="1">
      <alignment vertical="top" wrapText="1"/>
    </xf>
    <xf numFmtId="0" fontId="11" fillId="0" borderId="12" xfId="0" applyFont="1" applyBorder="1" applyAlignment="1">
      <alignment vertical="top" wrapText="1"/>
    </xf>
    <xf numFmtId="0" fontId="12" fillId="0" borderId="22" xfId="0" applyFont="1" applyBorder="1" applyAlignment="1">
      <alignment vertical="top" wrapText="1"/>
    </xf>
    <xf numFmtId="0" fontId="12" fillId="0" borderId="16" xfId="0" applyFont="1" applyBorder="1" applyAlignment="1">
      <alignment wrapText="1"/>
    </xf>
    <xf numFmtId="0" fontId="12" fillId="0" borderId="22" xfId="0" applyFont="1" applyBorder="1" applyAlignment="1">
      <alignment wrapText="1"/>
    </xf>
    <xf numFmtId="0" fontId="12" fillId="0" borderId="28" xfId="0" applyFont="1" applyBorder="1" applyAlignment="1">
      <alignment horizontal="center" vertical="top" wrapText="1"/>
    </xf>
    <xf numFmtId="0" fontId="12" fillId="0" borderId="12" xfId="0" applyFont="1" applyBorder="1" applyAlignment="1">
      <alignment horizontal="center" vertical="top" wrapText="1"/>
    </xf>
    <xf numFmtId="0" fontId="12" fillId="0" borderId="45" xfId="0" applyFont="1" applyBorder="1" applyAlignment="1">
      <alignment vertical="top" wrapText="1"/>
    </xf>
    <xf numFmtId="0" fontId="12" fillId="0" borderId="23" xfId="0" applyFont="1" applyBorder="1" applyAlignment="1">
      <alignment vertical="top" wrapText="1"/>
    </xf>
    <xf numFmtId="0" fontId="12" fillId="6" borderId="34" xfId="0" applyFont="1" applyFill="1" applyBorder="1" applyAlignment="1">
      <alignment wrapText="1"/>
    </xf>
    <xf numFmtId="0" fontId="30" fillId="0" borderId="4" xfId="7" applyFont="1" applyBorder="1" applyAlignment="1">
      <alignment vertical="top" wrapText="1"/>
    </xf>
    <xf numFmtId="0" fontId="31" fillId="0" borderId="4" xfId="7" applyFont="1" applyBorder="1" applyAlignment="1">
      <alignment vertical="top" wrapText="1"/>
    </xf>
    <xf numFmtId="0" fontId="30" fillId="6" borderId="55" xfId="7" applyFont="1" applyFill="1" applyBorder="1" applyAlignment="1">
      <alignment wrapText="1"/>
    </xf>
    <xf numFmtId="0" fontId="30" fillId="6" borderId="56" xfId="7" applyFont="1" applyFill="1" applyBorder="1" applyAlignment="1">
      <alignment wrapText="1"/>
    </xf>
    <xf numFmtId="0" fontId="30" fillId="5" borderId="4" xfId="7" applyFont="1" applyFill="1" applyBorder="1" applyAlignment="1">
      <alignment vertical="top" wrapText="1"/>
    </xf>
    <xf numFmtId="0" fontId="10" fillId="4" borderId="6" xfId="7" applyFont="1" applyFill="1" applyBorder="1" applyAlignment="1">
      <alignment horizontal="center" vertical="center" textRotation="90" wrapText="1"/>
    </xf>
    <xf numFmtId="0" fontId="12" fillId="0" borderId="29" xfId="7" applyFont="1" applyBorder="1" applyAlignment="1">
      <alignment vertical="top" wrapText="1"/>
    </xf>
    <xf numFmtId="0" fontId="12" fillId="0" borderId="30" xfId="7" applyFont="1" applyBorder="1" applyAlignment="1">
      <alignment vertical="top" wrapText="1"/>
    </xf>
    <xf numFmtId="0" fontId="12" fillId="0" borderId="32" xfId="7" applyFont="1" applyBorder="1" applyAlignment="1">
      <alignment vertical="top" wrapText="1"/>
    </xf>
    <xf numFmtId="0" fontId="12" fillId="0" borderId="45" xfId="7" applyFont="1" applyBorder="1" applyAlignment="1">
      <alignment vertical="top" wrapText="1"/>
    </xf>
    <xf numFmtId="0" fontId="12" fillId="0" borderId="47" xfId="7" applyFont="1" applyBorder="1" applyAlignment="1">
      <alignment vertical="top" wrapText="1"/>
    </xf>
    <xf numFmtId="0" fontId="12" fillId="0" borderId="23" xfId="7" applyFont="1" applyBorder="1" applyAlignment="1">
      <alignment vertical="top" wrapText="1"/>
    </xf>
    <xf numFmtId="0" fontId="12" fillId="0" borderId="16" xfId="7" applyFont="1" applyBorder="1" applyAlignment="1">
      <alignment wrapText="1"/>
    </xf>
    <xf numFmtId="0" fontId="12" fillId="0" borderId="31" xfId="7" applyFont="1" applyBorder="1" applyAlignment="1">
      <alignment wrapText="1"/>
    </xf>
    <xf numFmtId="0" fontId="12" fillId="0" borderId="22" xfId="7" applyFont="1" applyBorder="1" applyAlignment="1">
      <alignment wrapText="1"/>
    </xf>
    <xf numFmtId="0" fontId="12" fillId="0" borderId="28" xfId="7" applyFont="1" applyBorder="1" applyAlignment="1">
      <alignment horizontal="center" vertical="top" wrapText="1"/>
    </xf>
    <xf numFmtId="0" fontId="12" fillId="0" borderId="11" xfId="7" applyFont="1" applyBorder="1" applyAlignment="1">
      <alignment horizontal="center" vertical="top" wrapText="1"/>
    </xf>
    <xf numFmtId="0" fontId="12" fillId="0" borderId="12" xfId="7" applyFont="1" applyBorder="1" applyAlignment="1">
      <alignment horizontal="center" vertical="top" wrapText="1"/>
    </xf>
    <xf numFmtId="0" fontId="12" fillId="0" borderId="4" xfId="7" applyFont="1" applyBorder="1" applyAlignment="1">
      <alignment vertical="top" wrapText="1"/>
    </xf>
    <xf numFmtId="0" fontId="12" fillId="6" borderId="40" xfId="7" applyFont="1" applyFill="1" applyBorder="1" applyAlignment="1">
      <alignment horizontal="center" vertical="center" textRotation="90" wrapText="1"/>
    </xf>
    <xf numFmtId="0" fontId="12" fillId="6" borderId="33" xfId="7" applyFont="1" applyFill="1" applyBorder="1" applyAlignment="1">
      <alignment horizontal="center" vertical="center" textRotation="90" wrapText="1"/>
    </xf>
    <xf numFmtId="0" fontId="10" fillId="4" borderId="34" xfId="7" applyFont="1" applyFill="1" applyBorder="1" applyAlignment="1">
      <alignment horizontal="center" vertical="center" textRotation="90" wrapText="1"/>
    </xf>
    <xf numFmtId="0" fontId="11" fillId="0" borderId="4" xfId="7" applyFont="1" applyBorder="1" applyAlignment="1">
      <alignment horizontal="left" vertical="top" wrapText="1"/>
    </xf>
    <xf numFmtId="0" fontId="11" fillId="0" borderId="4" xfId="7" applyFont="1" applyBorder="1" applyAlignment="1">
      <alignment vertical="top" wrapText="1"/>
    </xf>
    <xf numFmtId="0" fontId="16" fillId="0" borderId="2" xfId="7" applyFont="1" applyBorder="1" applyAlignment="1">
      <alignment wrapText="1"/>
    </xf>
    <xf numFmtId="0" fontId="16" fillId="0" borderId="5" xfId="7" applyFont="1" applyBorder="1" applyAlignment="1">
      <alignment wrapText="1"/>
    </xf>
    <xf numFmtId="0" fontId="11" fillId="0" borderId="41" xfId="7" applyFont="1" applyBorder="1" applyAlignment="1">
      <alignment vertical="top" wrapText="1"/>
    </xf>
    <xf numFmtId="0" fontId="12" fillId="6" borderId="40" xfId="7" applyFont="1" applyFill="1" applyBorder="1" applyAlignment="1">
      <alignment wrapText="1"/>
    </xf>
    <xf numFmtId="0" fontId="12" fillId="6" borderId="33" xfId="7" applyFont="1" applyFill="1" applyBorder="1" applyAlignment="1">
      <alignment wrapText="1"/>
    </xf>
    <xf numFmtId="0" fontId="12" fillId="6" borderId="35" xfId="7" applyFont="1" applyFill="1" applyBorder="1" applyAlignment="1">
      <alignment wrapText="1"/>
    </xf>
    <xf numFmtId="0" fontId="34" fillId="0" borderId="4" xfId="7" applyFont="1" applyBorder="1" applyAlignment="1">
      <alignment vertical="top" wrapText="1"/>
    </xf>
    <xf numFmtId="0" fontId="30" fillId="0" borderId="16" xfId="7" applyFont="1" applyBorder="1" applyAlignment="1">
      <alignment vertical="top" wrapText="1"/>
    </xf>
    <xf numFmtId="0" fontId="30" fillId="0" borderId="31" xfId="7" applyFont="1" applyBorder="1" applyAlignment="1">
      <alignment vertical="top" wrapText="1"/>
    </xf>
    <xf numFmtId="0" fontId="30" fillId="0" borderId="22" xfId="7" applyFont="1" applyBorder="1" applyAlignment="1">
      <alignment vertical="top" wrapText="1"/>
    </xf>
    <xf numFmtId="0" fontId="11" fillId="0" borderId="16" xfId="7" applyFont="1" applyBorder="1" applyAlignment="1">
      <alignment vertical="top" wrapText="1"/>
    </xf>
    <xf numFmtId="0" fontId="11" fillId="0" borderId="31" xfId="7" applyFont="1" applyBorder="1" applyAlignment="1">
      <alignment vertical="top" wrapText="1"/>
    </xf>
    <xf numFmtId="0" fontId="11" fillId="0" borderId="22" xfId="7" applyFont="1" applyBorder="1" applyAlignment="1">
      <alignment vertical="top" wrapText="1"/>
    </xf>
    <xf numFmtId="0" fontId="34" fillId="0" borderId="16" xfId="7" applyFont="1" applyBorder="1" applyAlignment="1">
      <alignment vertical="top" wrapText="1"/>
    </xf>
    <xf numFmtId="0" fontId="34" fillId="0" borderId="31" xfId="7" applyFont="1" applyBorder="1" applyAlignment="1">
      <alignment vertical="top" wrapText="1"/>
    </xf>
    <xf numFmtId="0" fontId="34" fillId="0" borderId="22" xfId="7" applyFont="1" applyBorder="1" applyAlignment="1">
      <alignment vertical="top" wrapText="1"/>
    </xf>
    <xf numFmtId="0" fontId="10" fillId="4" borderId="28" xfId="0" applyFont="1" applyFill="1" applyBorder="1" applyAlignment="1">
      <alignment horizontal="center" vertical="center" textRotation="90" wrapText="1"/>
    </xf>
    <xf numFmtId="0" fontId="10" fillId="4" borderId="11" xfId="0" applyFont="1" applyFill="1" applyBorder="1" applyAlignment="1">
      <alignment horizontal="center" vertical="center" textRotation="90" wrapText="1"/>
    </xf>
    <xf numFmtId="0" fontId="12" fillId="6" borderId="28" xfId="0" applyFont="1" applyFill="1" applyBorder="1" applyAlignment="1">
      <alignment wrapText="1"/>
    </xf>
    <xf numFmtId="0" fontId="12" fillId="6" borderId="11" xfId="0" applyFont="1" applyFill="1" applyBorder="1" applyAlignment="1">
      <alignment wrapText="1"/>
    </xf>
    <xf numFmtId="0" fontId="23" fillId="5" borderId="16" xfId="0" applyFont="1" applyFill="1" applyBorder="1" applyAlignment="1">
      <alignment vertical="top" wrapText="1"/>
    </xf>
    <xf numFmtId="0" fontId="23" fillId="5" borderId="22" xfId="0" applyFont="1" applyFill="1" applyBorder="1" applyAlignment="1">
      <alignment vertical="top" wrapText="1"/>
    </xf>
    <xf numFmtId="0" fontId="12" fillId="5" borderId="16" xfId="0" applyFont="1" applyFill="1" applyBorder="1" applyAlignment="1">
      <alignment vertical="top" wrapText="1"/>
    </xf>
    <xf numFmtId="0" fontId="12" fillId="5" borderId="22" xfId="0" applyFont="1" applyFill="1" applyBorder="1" applyAlignment="1">
      <alignment vertical="top" wrapText="1"/>
    </xf>
    <xf numFmtId="0" fontId="12" fillId="0" borderId="31" xfId="0" applyFont="1" applyBorder="1" applyAlignment="1">
      <alignment vertical="top" wrapText="1"/>
    </xf>
    <xf numFmtId="0" fontId="23" fillId="0" borderId="16" xfId="0" applyFont="1" applyBorder="1" applyAlignment="1">
      <alignment vertical="top" wrapText="1"/>
    </xf>
    <xf numFmtId="0" fontId="23" fillId="0" borderId="22" xfId="0" applyFont="1" applyBorder="1" applyAlignment="1">
      <alignment vertical="top" wrapText="1"/>
    </xf>
    <xf numFmtId="0" fontId="11" fillId="0" borderId="22" xfId="0" applyFont="1" applyBorder="1" applyAlignment="1">
      <alignment vertical="top" wrapText="1"/>
    </xf>
    <xf numFmtId="0" fontId="0" fillId="0" borderId="0" xfId="0" applyFill="1"/>
  </cellXfs>
  <cellStyles count="11">
    <cellStyle name="Comma" xfId="6" builtinId="3"/>
    <cellStyle name="Currency" xfId="10" builtinId="4"/>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Normal 3" xfId="7" xr:uid="{846849D8-9418-40C4-831B-8F5BE8BA027D}"/>
    <cellStyle name="Per cent" xfId="9" builtinId="5"/>
    <cellStyle name="Percent 2" xfId="8" xr:uid="{EE712986-F0A5-4141-A21B-464B54457E22}"/>
    <cellStyle name="Table (Normal)" xfId="1" xr:uid="{00000000-0005-0000-0000-000001000000}"/>
  </cellStyles>
  <dxfs count="0"/>
  <tableStyles count="0"/>
  <colors>
    <mruColors>
      <color rgb="FFDBDB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AAZAJNB194/essbase/SAMS23/CY2023/Year%20end/Results%20slide/workings%20slides%20H2%202023%20V9.xlsx" TargetMode="External"/><Relationship Id="rId1" Type="http://schemas.openxmlformats.org/officeDocument/2006/relationships/externalLinkPath" Target="/AAZAJNB194/essbase/SAMS23/CY2023/Year%20end/Results%20slide/workings%20slides%20H2%202023%20V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venue"/>
      <sheetName val="Revenue PIRS retr"/>
      <sheetName val="EBITDA"/>
      <sheetName val="EBITDA PIRS retr"/>
      <sheetName val="EBITDA MIS retr"/>
      <sheetName val="Unit cost"/>
      <sheetName val="Unit cost slide - AISC"/>
      <sheetName val="2024 P950"/>
      <sheetName val="Working capital"/>
      <sheetName val="POC variance analysis"/>
      <sheetName val="Net cash"/>
      <sheetName val="Net cash retr"/>
      <sheetName val="Cash generation"/>
      <sheetName val="Dividends"/>
      <sheetName val="Contribution to society"/>
      <sheetName val="Contribution retr1"/>
      <sheetName val="Contribution - Procurement"/>
      <sheetName val="Contribution - Salaries and wag"/>
      <sheetName val="Unki salaries"/>
      <sheetName val="Disciplined capital allocation"/>
      <sheetName val="R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7">
          <cell r="E7">
            <v>20.525847130497887</v>
          </cell>
        </row>
      </sheetData>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A1:P74"/>
  <sheetViews>
    <sheetView showRuler="0" zoomScale="122" zoomScaleNormal="122" workbookViewId="0">
      <selection activeCell="C3" sqref="C3:C69"/>
    </sheetView>
  </sheetViews>
  <sheetFormatPr baseColWidth="10" defaultColWidth="13.1640625" defaultRowHeight="13"/>
  <cols>
    <col min="1" max="1" width="2.1640625" customWidth="1"/>
    <col min="2" max="2" width="7.83203125" customWidth="1"/>
    <col min="3" max="3" width="8.5" customWidth="1"/>
    <col min="4" max="4" width="15.5" customWidth="1"/>
    <col min="5" max="5" width="20" customWidth="1"/>
    <col min="6" max="6" width="50.5" customWidth="1"/>
    <col min="7" max="7" width="36.6640625" customWidth="1"/>
    <col min="8" max="8" width="13.6640625" customWidth="1"/>
    <col min="9" max="13" width="12.6640625" customWidth="1"/>
    <col min="14" max="14" width="12.6640625" hidden="1" customWidth="1"/>
    <col min="15" max="15" width="13.6640625" customWidth="1"/>
  </cols>
  <sheetData>
    <row r="1" spans="1:16" ht="25" customHeight="1"/>
    <row r="2" spans="1:16" ht="25" customHeight="1">
      <c r="A2" s="1"/>
      <c r="B2" s="169" t="s">
        <v>2</v>
      </c>
      <c r="C2" s="2" t="s">
        <v>3</v>
      </c>
      <c r="D2" s="260" t="s">
        <v>4</v>
      </c>
      <c r="E2" s="260"/>
      <c r="F2" s="2" t="s">
        <v>5</v>
      </c>
      <c r="G2" s="2" t="s">
        <v>6</v>
      </c>
      <c r="H2" s="2" t="s">
        <v>7</v>
      </c>
      <c r="I2" s="3" t="s">
        <v>8</v>
      </c>
      <c r="J2" s="3" t="s">
        <v>9</v>
      </c>
      <c r="K2" s="3" t="s">
        <v>10</v>
      </c>
      <c r="L2" s="3" t="s">
        <v>11</v>
      </c>
      <c r="M2" s="3" t="s">
        <v>12</v>
      </c>
      <c r="N2" s="3" t="s">
        <v>13</v>
      </c>
    </row>
    <row r="3" spans="1:16" ht="23">
      <c r="A3" s="1"/>
      <c r="B3" s="265"/>
      <c r="C3" s="268" t="s">
        <v>15</v>
      </c>
      <c r="D3" s="261" t="s">
        <v>16</v>
      </c>
      <c r="E3" s="4" t="s">
        <v>17</v>
      </c>
      <c r="F3" s="5" t="s">
        <v>18</v>
      </c>
      <c r="G3" s="6" t="s">
        <v>19</v>
      </c>
      <c r="H3" s="5" t="s">
        <v>20</v>
      </c>
      <c r="I3" s="160">
        <v>0</v>
      </c>
      <c r="J3" s="160">
        <v>0</v>
      </c>
      <c r="K3" s="160">
        <v>1</v>
      </c>
      <c r="L3" s="160">
        <v>1</v>
      </c>
      <c r="M3" s="160">
        <v>0</v>
      </c>
      <c r="N3" s="160">
        <v>2</v>
      </c>
      <c r="O3" s="99"/>
    </row>
    <row r="4" spans="1:16" ht="14.25" customHeight="1">
      <c r="A4" s="1"/>
      <c r="B4" s="266"/>
      <c r="C4" s="268"/>
      <c r="D4" s="261"/>
      <c r="E4" s="261" t="s">
        <v>21</v>
      </c>
      <c r="F4" s="6" t="s">
        <v>22</v>
      </c>
      <c r="G4" s="6" t="s">
        <v>19</v>
      </c>
      <c r="H4" s="5" t="s">
        <v>20</v>
      </c>
      <c r="I4" s="160">
        <v>122</v>
      </c>
      <c r="J4" s="160">
        <v>156</v>
      </c>
      <c r="K4" s="160">
        <v>162</v>
      </c>
      <c r="L4" s="160">
        <v>128</v>
      </c>
      <c r="M4" s="160">
        <v>166</v>
      </c>
      <c r="N4" s="160">
        <v>156</v>
      </c>
      <c r="O4" s="99"/>
    </row>
    <row r="5" spans="1:16" ht="14.25" customHeight="1">
      <c r="A5" s="7"/>
      <c r="B5" s="266"/>
      <c r="C5" s="268"/>
      <c r="D5" s="261"/>
      <c r="E5" s="261"/>
      <c r="F5" s="6" t="s">
        <v>23</v>
      </c>
      <c r="G5" s="6" t="s">
        <v>19</v>
      </c>
      <c r="H5" s="5" t="s">
        <v>20</v>
      </c>
      <c r="I5" s="160">
        <v>13</v>
      </c>
      <c r="J5" s="160">
        <v>31</v>
      </c>
      <c r="K5" s="160">
        <v>30</v>
      </c>
      <c r="L5" s="160">
        <v>24</v>
      </c>
      <c r="M5" s="160">
        <v>28</v>
      </c>
      <c r="N5" s="160">
        <v>65</v>
      </c>
      <c r="O5" s="99"/>
    </row>
    <row r="6" spans="1:16" ht="14.25" customHeight="1">
      <c r="A6" s="8"/>
      <c r="B6" s="266"/>
      <c r="C6" s="268"/>
      <c r="D6" s="261"/>
      <c r="E6" s="261"/>
      <c r="F6" s="6" t="s">
        <v>24</v>
      </c>
      <c r="G6" s="6" t="s">
        <v>19</v>
      </c>
      <c r="H6" s="5" t="s">
        <v>20</v>
      </c>
      <c r="I6" s="160">
        <v>179</v>
      </c>
      <c r="J6" s="160">
        <v>158</v>
      </c>
      <c r="K6" s="160">
        <v>141</v>
      </c>
      <c r="L6" s="160">
        <v>142</v>
      </c>
      <c r="M6" s="160">
        <v>255</v>
      </c>
      <c r="N6" s="160">
        <v>289</v>
      </c>
      <c r="O6" s="99"/>
    </row>
    <row r="7" spans="1:16" ht="14.25" customHeight="1">
      <c r="A7" s="8"/>
      <c r="B7" s="266"/>
      <c r="C7" s="268"/>
      <c r="D7" s="261"/>
      <c r="E7" s="261"/>
      <c r="F7" s="6" t="s">
        <v>25</v>
      </c>
      <c r="G7" s="6" t="s">
        <v>19</v>
      </c>
      <c r="H7" s="5" t="s">
        <v>20</v>
      </c>
      <c r="I7" s="160">
        <v>135</v>
      </c>
      <c r="J7" s="160">
        <v>187</v>
      </c>
      <c r="K7" s="160">
        <v>193</v>
      </c>
      <c r="L7" s="160">
        <v>153</v>
      </c>
      <c r="M7" s="160">
        <v>194</v>
      </c>
      <c r="N7" s="160">
        <v>223</v>
      </c>
      <c r="O7" s="99"/>
    </row>
    <row r="8" spans="1:16" ht="14.25" customHeight="1">
      <c r="A8" s="8"/>
      <c r="B8" s="266"/>
      <c r="C8" s="268"/>
      <c r="D8" s="261"/>
      <c r="E8" s="261"/>
      <c r="F8" s="6" t="s">
        <v>26</v>
      </c>
      <c r="G8" s="6" t="s">
        <v>19</v>
      </c>
      <c r="H8" s="5" t="s">
        <v>20</v>
      </c>
      <c r="I8" s="160">
        <v>314</v>
      </c>
      <c r="J8" s="160">
        <v>345</v>
      </c>
      <c r="K8" s="160">
        <v>334</v>
      </c>
      <c r="L8" s="160">
        <v>295</v>
      </c>
      <c r="M8" s="160">
        <v>449</v>
      </c>
      <c r="N8" s="160">
        <v>512</v>
      </c>
      <c r="O8" s="99"/>
    </row>
    <row r="9" spans="1:16" ht="14.25" customHeight="1">
      <c r="A9" s="8"/>
      <c r="B9" s="266"/>
      <c r="C9" s="268"/>
      <c r="D9" s="261"/>
      <c r="E9" s="261" t="s">
        <v>27</v>
      </c>
      <c r="F9" s="6" t="s">
        <v>28</v>
      </c>
      <c r="G9" s="6" t="s">
        <v>29</v>
      </c>
      <c r="H9" s="5" t="s">
        <v>30</v>
      </c>
      <c r="I9" s="160">
        <v>83990951.140000001</v>
      </c>
      <c r="J9" s="160">
        <v>79912408</v>
      </c>
      <c r="K9" s="160">
        <v>74347430</v>
      </c>
      <c r="L9" s="160">
        <v>63788555</v>
      </c>
      <c r="M9" s="160">
        <v>77484841</v>
      </c>
      <c r="N9" s="160">
        <v>74443769</v>
      </c>
      <c r="O9" s="99"/>
      <c r="P9" s="425"/>
    </row>
    <row r="10" spans="1:16" ht="14.25" customHeight="1">
      <c r="A10" s="9"/>
      <c r="B10" s="266"/>
      <c r="C10" s="268"/>
      <c r="D10" s="261"/>
      <c r="E10" s="261"/>
      <c r="F10" s="262" t="s">
        <v>32</v>
      </c>
      <c r="G10" s="5" t="s">
        <v>31</v>
      </c>
      <c r="H10" s="5" t="s">
        <v>30</v>
      </c>
      <c r="I10" s="160">
        <v>12076023</v>
      </c>
      <c r="J10" s="160">
        <v>11941947</v>
      </c>
      <c r="K10" s="160">
        <v>12625665</v>
      </c>
      <c r="L10" s="160">
        <v>11986464</v>
      </c>
      <c r="M10" s="160">
        <v>17974960</v>
      </c>
      <c r="N10" s="160">
        <v>17712225</v>
      </c>
      <c r="O10" s="99"/>
    </row>
    <row r="11" spans="1:16" ht="14.25" customHeight="1">
      <c r="A11" s="1"/>
      <c r="B11" s="266"/>
      <c r="C11" s="268"/>
      <c r="D11" s="261"/>
      <c r="E11" s="261"/>
      <c r="F11" s="262"/>
      <c r="G11" s="5" t="s">
        <v>33</v>
      </c>
      <c r="H11" s="5" t="s">
        <v>30</v>
      </c>
      <c r="I11" s="160">
        <v>10761364</v>
      </c>
      <c r="J11" s="160">
        <v>10954801</v>
      </c>
      <c r="K11" s="160">
        <v>11929465</v>
      </c>
      <c r="L11" s="160">
        <v>11014701</v>
      </c>
      <c r="M11" s="160">
        <v>14370660</v>
      </c>
      <c r="N11" s="160">
        <v>13910429</v>
      </c>
      <c r="O11" s="99"/>
    </row>
    <row r="12" spans="1:16" ht="14.25" customHeight="1">
      <c r="A12" s="1"/>
      <c r="B12" s="266"/>
      <c r="C12" s="268"/>
      <c r="D12" s="261"/>
      <c r="E12" s="261"/>
      <c r="F12" s="262"/>
      <c r="G12" s="6" t="s">
        <v>34</v>
      </c>
      <c r="H12" s="5" t="s">
        <v>30</v>
      </c>
      <c r="I12" s="160">
        <v>12180072.289999999</v>
      </c>
      <c r="J12" s="160">
        <v>10891816</v>
      </c>
      <c r="K12" s="160">
        <v>8762875</v>
      </c>
      <c r="L12" s="160">
        <v>7502300</v>
      </c>
      <c r="M12" s="160">
        <v>7459282</v>
      </c>
      <c r="N12" s="160">
        <v>6814282</v>
      </c>
      <c r="O12" s="99"/>
    </row>
    <row r="13" spans="1:16" ht="14.25" customHeight="1">
      <c r="A13" s="7"/>
      <c r="B13" s="266"/>
      <c r="C13" s="268"/>
      <c r="D13" s="261"/>
      <c r="E13" s="261"/>
      <c r="F13" s="262"/>
      <c r="G13" s="6" t="s">
        <v>969</v>
      </c>
      <c r="H13" s="5" t="s">
        <v>30</v>
      </c>
      <c r="I13" s="160">
        <v>5508931.8899999997</v>
      </c>
      <c r="J13" s="160">
        <v>5300023</v>
      </c>
      <c r="K13" s="160">
        <v>4683416</v>
      </c>
      <c r="L13" s="160">
        <v>4464955</v>
      </c>
      <c r="M13" s="160">
        <v>4688289</v>
      </c>
      <c r="N13" s="160">
        <v>4277831</v>
      </c>
      <c r="O13" s="99"/>
    </row>
    <row r="14" spans="1:16" ht="14.25" customHeight="1">
      <c r="A14" s="1"/>
      <c r="B14" s="266"/>
      <c r="C14" s="268"/>
      <c r="D14" s="261"/>
      <c r="E14" s="261"/>
      <c r="F14" s="262"/>
      <c r="G14" s="6" t="s">
        <v>970</v>
      </c>
      <c r="H14" s="5" t="s">
        <v>30</v>
      </c>
      <c r="I14" s="160">
        <v>2906069</v>
      </c>
      <c r="J14" s="160">
        <v>3244965</v>
      </c>
      <c r="K14" s="160">
        <v>3151289</v>
      </c>
      <c r="L14" s="160">
        <v>2437106</v>
      </c>
      <c r="M14" s="160">
        <v>2931942</v>
      </c>
      <c r="N14" s="160">
        <v>2698343</v>
      </c>
      <c r="O14" s="99"/>
    </row>
    <row r="15" spans="1:16" ht="14.25" customHeight="1">
      <c r="A15" s="1"/>
      <c r="B15" s="266"/>
      <c r="C15" s="268"/>
      <c r="D15" s="261"/>
      <c r="E15" s="261"/>
      <c r="F15" s="262"/>
      <c r="G15" s="5" t="s">
        <v>35</v>
      </c>
      <c r="H15" s="5" t="s">
        <v>30</v>
      </c>
      <c r="I15" s="160">
        <v>6785522.7800000003</v>
      </c>
      <c r="J15" s="160">
        <v>6579071</v>
      </c>
      <c r="K15" s="160">
        <v>5769230</v>
      </c>
      <c r="L15" s="160">
        <v>5213165</v>
      </c>
      <c r="M15" s="160">
        <v>5807488</v>
      </c>
      <c r="N15" s="160">
        <v>5918918</v>
      </c>
      <c r="O15" s="99"/>
    </row>
    <row r="16" spans="1:16" ht="14.25" customHeight="1">
      <c r="A16" s="1"/>
      <c r="B16" s="266"/>
      <c r="C16" s="268"/>
      <c r="D16" s="261"/>
      <c r="E16" s="261"/>
      <c r="F16" s="262"/>
      <c r="G16" s="5" t="s">
        <v>36</v>
      </c>
      <c r="H16" s="5" t="s">
        <v>30</v>
      </c>
      <c r="I16" s="160">
        <v>705281.26</v>
      </c>
      <c r="J16" s="160">
        <v>494628</v>
      </c>
      <c r="K16" s="160">
        <v>618868</v>
      </c>
      <c r="L16" s="160">
        <v>382842</v>
      </c>
      <c r="M16" s="160">
        <v>457806</v>
      </c>
      <c r="N16" s="160">
        <v>540729</v>
      </c>
      <c r="O16" s="99"/>
    </row>
    <row r="17" spans="1:15" ht="14.25" customHeight="1">
      <c r="A17" s="1"/>
      <c r="B17" s="266"/>
      <c r="C17" s="268"/>
      <c r="D17" s="261"/>
      <c r="E17" s="261"/>
      <c r="F17" s="262"/>
      <c r="G17" s="6" t="s">
        <v>971</v>
      </c>
      <c r="H17" s="5" t="s">
        <v>30</v>
      </c>
      <c r="I17" s="160">
        <v>1100367.42</v>
      </c>
      <c r="J17" s="160">
        <v>536509</v>
      </c>
      <c r="K17" s="160">
        <v>1273460</v>
      </c>
      <c r="L17" s="160">
        <v>380720</v>
      </c>
      <c r="M17" s="160">
        <v>839099</v>
      </c>
      <c r="N17" s="160">
        <v>409960</v>
      </c>
      <c r="O17" s="99"/>
    </row>
    <row r="18" spans="1:15" ht="14.25" customHeight="1">
      <c r="A18" s="1"/>
      <c r="B18" s="266"/>
      <c r="C18" s="268"/>
      <c r="D18" s="261"/>
      <c r="E18" s="261"/>
      <c r="F18" s="262"/>
      <c r="G18" s="6" t="s">
        <v>972</v>
      </c>
      <c r="H18" s="5" t="s">
        <v>30</v>
      </c>
      <c r="I18" s="160">
        <v>5560312.1500000004</v>
      </c>
      <c r="J18" s="160">
        <v>4478073</v>
      </c>
      <c r="K18" s="160">
        <v>3829816</v>
      </c>
      <c r="L18" s="160">
        <v>3059883</v>
      </c>
      <c r="M18" s="160">
        <v>3242310</v>
      </c>
      <c r="N18" s="160">
        <v>471991</v>
      </c>
      <c r="O18" s="99"/>
    </row>
    <row r="19" spans="1:15" ht="14.25" customHeight="1">
      <c r="A19" s="1"/>
      <c r="B19" s="266"/>
      <c r="C19" s="268"/>
      <c r="D19" s="261"/>
      <c r="E19" s="261"/>
      <c r="F19" s="262"/>
      <c r="G19" s="5" t="s">
        <v>37</v>
      </c>
      <c r="H19" s="5" t="s">
        <v>30</v>
      </c>
      <c r="I19" s="160">
        <v>2255325</v>
      </c>
      <c r="J19" s="160">
        <v>1976705</v>
      </c>
      <c r="K19" s="160">
        <v>2143655</v>
      </c>
      <c r="L19" s="160">
        <v>1047794</v>
      </c>
      <c r="M19" s="160">
        <v>1081733</v>
      </c>
      <c r="N19" s="160">
        <v>1450291</v>
      </c>
      <c r="O19" s="99"/>
    </row>
    <row r="20" spans="1:15" ht="14.25" customHeight="1">
      <c r="A20" s="1"/>
      <c r="B20" s="266"/>
      <c r="C20" s="268"/>
      <c r="D20" s="261"/>
      <c r="E20" s="261"/>
      <c r="F20" s="262"/>
      <c r="G20" s="5" t="s">
        <v>38</v>
      </c>
      <c r="H20" s="5" t="s">
        <v>30</v>
      </c>
      <c r="I20" s="160">
        <v>3287411</v>
      </c>
      <c r="J20" s="160">
        <v>4221273</v>
      </c>
      <c r="K20" s="160">
        <v>2692141</v>
      </c>
      <c r="L20" s="160">
        <v>1427849</v>
      </c>
      <c r="M20" s="160">
        <v>1909856</v>
      </c>
      <c r="N20" s="160">
        <v>1534045</v>
      </c>
      <c r="O20" s="99"/>
    </row>
    <row r="21" spans="1:15" ht="14.25" customHeight="1">
      <c r="A21" s="1"/>
      <c r="B21" s="266"/>
      <c r="C21" s="268"/>
      <c r="D21" s="261"/>
      <c r="E21" s="261"/>
      <c r="F21" s="262"/>
      <c r="G21" s="5" t="s">
        <v>39</v>
      </c>
      <c r="H21" s="5" t="s">
        <v>30</v>
      </c>
      <c r="I21" s="160">
        <v>1362630</v>
      </c>
      <c r="J21" s="160">
        <v>935628</v>
      </c>
      <c r="K21" s="160">
        <v>834557</v>
      </c>
      <c r="L21" s="160">
        <v>614415</v>
      </c>
      <c r="M21" s="160">
        <v>566313</v>
      </c>
      <c r="N21" s="160">
        <v>665902</v>
      </c>
      <c r="O21" s="99"/>
    </row>
    <row r="22" spans="1:15" ht="14.25" customHeight="1">
      <c r="A22" s="1"/>
      <c r="B22" s="266"/>
      <c r="C22" s="268"/>
      <c r="D22" s="261"/>
      <c r="E22" s="261"/>
      <c r="F22" s="262"/>
      <c r="G22" s="5" t="s">
        <v>40</v>
      </c>
      <c r="H22" s="5" t="s">
        <v>30</v>
      </c>
      <c r="I22" s="160">
        <v>1334194</v>
      </c>
      <c r="J22" s="160">
        <v>2399905</v>
      </c>
      <c r="K22" s="160">
        <v>1310268</v>
      </c>
      <c r="L22" s="160">
        <v>858286</v>
      </c>
      <c r="M22" s="160">
        <v>899725</v>
      </c>
      <c r="N22" s="160">
        <v>1041121</v>
      </c>
      <c r="O22" s="99"/>
    </row>
    <row r="23" spans="1:15" ht="14.25" customHeight="1">
      <c r="A23" s="1"/>
      <c r="B23" s="266"/>
      <c r="C23" s="268"/>
      <c r="D23" s="261"/>
      <c r="E23" s="261"/>
      <c r="F23" s="262"/>
      <c r="G23" s="6" t="s">
        <v>973</v>
      </c>
      <c r="H23" s="5" t="s">
        <v>30</v>
      </c>
      <c r="I23" s="160">
        <v>268543.03999999998</v>
      </c>
      <c r="J23" s="160">
        <v>298091</v>
      </c>
      <c r="K23" s="160">
        <v>297795</v>
      </c>
      <c r="L23" s="160">
        <v>249493.98</v>
      </c>
      <c r="M23" s="160">
        <v>325302</v>
      </c>
      <c r="N23" s="160">
        <v>62732</v>
      </c>
      <c r="O23" s="99"/>
    </row>
    <row r="24" spans="1:15" ht="14.25" customHeight="1">
      <c r="A24" s="1"/>
      <c r="B24" s="266"/>
      <c r="C24" s="268"/>
      <c r="D24" s="261"/>
      <c r="E24" s="261"/>
      <c r="F24" s="262"/>
      <c r="G24" s="5" t="s">
        <v>41</v>
      </c>
      <c r="H24" s="5" t="s">
        <v>30</v>
      </c>
      <c r="I24" s="160">
        <v>4593924.9400000004</v>
      </c>
      <c r="J24" s="160">
        <v>4172861</v>
      </c>
      <c r="K24" s="160">
        <v>4157016</v>
      </c>
      <c r="L24" s="160">
        <v>3357953</v>
      </c>
      <c r="M24" s="160">
        <v>3819567</v>
      </c>
      <c r="N24" s="160">
        <v>3524684</v>
      </c>
      <c r="O24" s="99"/>
    </row>
    <row r="25" spans="1:15" ht="14.25" customHeight="1">
      <c r="A25" s="1"/>
      <c r="B25" s="266"/>
      <c r="C25" s="268"/>
      <c r="D25" s="261"/>
      <c r="E25" s="261"/>
      <c r="F25" s="262"/>
      <c r="G25" s="5" t="s">
        <v>42</v>
      </c>
      <c r="H25" s="5" t="s">
        <v>30</v>
      </c>
      <c r="I25" s="160">
        <v>2127216</v>
      </c>
      <c r="J25" s="160">
        <v>1940742</v>
      </c>
      <c r="K25" s="160">
        <v>1819548</v>
      </c>
      <c r="L25" s="160">
        <v>1351545</v>
      </c>
      <c r="M25" s="160">
        <v>1928093</v>
      </c>
      <c r="N25" s="160">
        <v>1881660</v>
      </c>
      <c r="O25" s="99"/>
    </row>
    <row r="26" spans="1:15" ht="14.25" customHeight="1">
      <c r="A26" s="1"/>
      <c r="B26" s="266"/>
      <c r="C26" s="268"/>
      <c r="D26" s="261"/>
      <c r="E26" s="261"/>
      <c r="F26" s="262"/>
      <c r="G26" s="6" t="s">
        <v>43</v>
      </c>
      <c r="H26" s="5" t="s">
        <v>30</v>
      </c>
      <c r="I26" s="160">
        <v>1676321.62</v>
      </c>
      <c r="J26" s="160">
        <v>1177123</v>
      </c>
      <c r="K26" s="160">
        <v>1327433</v>
      </c>
      <c r="L26" s="160">
        <v>2581708</v>
      </c>
      <c r="M26" s="160">
        <v>2905669</v>
      </c>
      <c r="N26" s="160">
        <v>4651305</v>
      </c>
      <c r="O26" s="99"/>
    </row>
    <row r="27" spans="1:15" ht="14.25" customHeight="1">
      <c r="A27" s="1"/>
      <c r="B27" s="266"/>
      <c r="C27" s="268"/>
      <c r="D27" s="261" t="s">
        <v>44</v>
      </c>
      <c r="E27" s="261" t="s">
        <v>45</v>
      </c>
      <c r="F27" s="6" t="s">
        <v>46</v>
      </c>
      <c r="G27" s="6" t="s">
        <v>19</v>
      </c>
      <c r="H27" s="5" t="s">
        <v>47</v>
      </c>
      <c r="I27" s="161">
        <v>0</v>
      </c>
      <c r="J27" s="161">
        <v>0</v>
      </c>
      <c r="K27" s="161">
        <v>1.2999999999999999E-2</v>
      </c>
      <c r="L27" s="161">
        <v>1.6E-2</v>
      </c>
      <c r="M27" s="161">
        <v>0</v>
      </c>
      <c r="N27" s="161">
        <v>2.7E-2</v>
      </c>
      <c r="O27" s="99"/>
    </row>
    <row r="28" spans="1:15" ht="25" customHeight="1">
      <c r="A28" s="1"/>
      <c r="B28" s="266"/>
      <c r="C28" s="268"/>
      <c r="D28" s="261"/>
      <c r="E28" s="261"/>
      <c r="F28" s="6" t="s">
        <v>49</v>
      </c>
      <c r="G28" s="6" t="s">
        <v>19</v>
      </c>
      <c r="H28" s="5" t="s">
        <v>47</v>
      </c>
      <c r="I28" s="161">
        <v>1.61</v>
      </c>
      <c r="J28" s="161">
        <v>2.34</v>
      </c>
      <c r="K28" s="95">
        <v>2.6</v>
      </c>
      <c r="L28" s="95">
        <v>2.4</v>
      </c>
      <c r="M28" s="95">
        <v>2.5</v>
      </c>
      <c r="N28" s="95">
        <v>3</v>
      </c>
      <c r="O28" s="99"/>
    </row>
    <row r="29" spans="1:15" ht="14.25" customHeight="1">
      <c r="A29" s="1"/>
      <c r="B29" s="266"/>
      <c r="C29" s="268"/>
      <c r="D29" s="261"/>
      <c r="E29" s="261"/>
      <c r="F29" s="6" t="s">
        <v>50</v>
      </c>
      <c r="G29" s="6" t="s">
        <v>19</v>
      </c>
      <c r="H29" s="5" t="s">
        <v>47</v>
      </c>
      <c r="I29" s="161">
        <v>2.14</v>
      </c>
      <c r="J29" s="161">
        <v>2.72</v>
      </c>
      <c r="K29" s="161">
        <v>3.11</v>
      </c>
      <c r="L29" s="161">
        <v>2.87</v>
      </c>
      <c r="M29" s="161">
        <v>2.81</v>
      </c>
      <c r="N29" s="161">
        <v>3.16</v>
      </c>
      <c r="O29" s="99"/>
    </row>
    <row r="30" spans="1:15" ht="14.25" customHeight="1">
      <c r="A30" s="1"/>
      <c r="B30" s="266"/>
      <c r="C30" s="268"/>
      <c r="D30" s="261"/>
      <c r="E30" s="261"/>
      <c r="F30" s="6" t="s">
        <v>51</v>
      </c>
      <c r="G30" s="6" t="s">
        <v>19</v>
      </c>
      <c r="H30" s="5" t="s">
        <v>47</v>
      </c>
      <c r="I30" s="161">
        <v>1.01</v>
      </c>
      <c r="J30" s="161">
        <v>1.89</v>
      </c>
      <c r="K30" s="161">
        <v>1.88</v>
      </c>
      <c r="L30" s="161">
        <v>1.62</v>
      </c>
      <c r="M30" s="161">
        <v>1.93</v>
      </c>
      <c r="N30" s="161">
        <v>2.71</v>
      </c>
      <c r="O30" s="99"/>
    </row>
    <row r="31" spans="1:15" ht="14.25" customHeight="1">
      <c r="A31" s="1"/>
      <c r="B31" s="266"/>
      <c r="C31" s="268"/>
      <c r="D31" s="261"/>
      <c r="E31" s="261"/>
      <c r="F31" s="6" t="s">
        <v>52</v>
      </c>
      <c r="G31" s="6" t="s">
        <v>19</v>
      </c>
      <c r="H31" s="5" t="s">
        <v>47</v>
      </c>
      <c r="I31" s="161">
        <v>1.45</v>
      </c>
      <c r="J31" s="161">
        <v>1.95</v>
      </c>
      <c r="K31" s="161">
        <v>2.1800000000000002</v>
      </c>
      <c r="L31" s="161">
        <v>2.0099999999999998</v>
      </c>
      <c r="M31" s="161">
        <v>2.14</v>
      </c>
      <c r="N31" s="95">
        <v>2.1</v>
      </c>
      <c r="O31" s="99"/>
    </row>
    <row r="32" spans="1:15" ht="14.25" customHeight="1">
      <c r="A32" s="1"/>
      <c r="B32" s="266"/>
      <c r="C32" s="268"/>
      <c r="D32" s="261"/>
      <c r="E32" s="261"/>
      <c r="F32" s="6" t="s">
        <v>54</v>
      </c>
      <c r="G32" s="6" t="s">
        <v>19</v>
      </c>
      <c r="H32" s="5" t="s">
        <v>47</v>
      </c>
      <c r="I32" s="161">
        <v>1.96</v>
      </c>
      <c r="J32" s="161">
        <v>2.35</v>
      </c>
      <c r="K32" s="161">
        <v>2.79</v>
      </c>
      <c r="L32" s="95">
        <v>2.5</v>
      </c>
      <c r="M32" s="161">
        <v>2.4700000000000002</v>
      </c>
      <c r="N32" s="95">
        <v>2.5</v>
      </c>
      <c r="O32" s="99"/>
    </row>
    <row r="33" spans="1:15" ht="14.25" customHeight="1">
      <c r="A33" s="1"/>
      <c r="B33" s="266"/>
      <c r="C33" s="268"/>
      <c r="D33" s="261"/>
      <c r="E33" s="261"/>
      <c r="F33" s="6" t="s">
        <v>55</v>
      </c>
      <c r="G33" s="6" t="s">
        <v>19</v>
      </c>
      <c r="H33" s="5" t="s">
        <v>47</v>
      </c>
      <c r="I33" s="161">
        <v>0.88</v>
      </c>
      <c r="J33" s="161">
        <v>1.48</v>
      </c>
      <c r="K33" s="161">
        <v>1.33</v>
      </c>
      <c r="L33" s="95">
        <v>1.2</v>
      </c>
      <c r="M33" s="161">
        <v>1.52</v>
      </c>
      <c r="N33" s="161">
        <v>1.37</v>
      </c>
      <c r="O33" s="99"/>
    </row>
    <row r="34" spans="1:15" ht="14.25" customHeight="1">
      <c r="A34" s="1"/>
      <c r="B34" s="266"/>
      <c r="C34" s="268"/>
      <c r="D34" s="261"/>
      <c r="E34" s="261" t="s">
        <v>57</v>
      </c>
      <c r="F34" s="6" t="s">
        <v>58</v>
      </c>
      <c r="G34" s="6" t="s">
        <v>59</v>
      </c>
      <c r="H34" s="5" t="s">
        <v>47</v>
      </c>
      <c r="I34" s="161">
        <v>1.61</v>
      </c>
      <c r="J34" s="161">
        <v>2.34</v>
      </c>
      <c r="K34" s="95">
        <v>2.6</v>
      </c>
      <c r="L34" s="95">
        <v>2.4</v>
      </c>
      <c r="M34" s="95">
        <v>2.5</v>
      </c>
      <c r="N34" s="95">
        <v>3</v>
      </c>
      <c r="O34" s="99"/>
    </row>
    <row r="35" spans="1:15" ht="14.25" customHeight="1">
      <c r="A35" s="1"/>
      <c r="B35" s="266"/>
      <c r="C35" s="268"/>
      <c r="D35" s="261"/>
      <c r="E35" s="261"/>
      <c r="F35" s="262" t="s">
        <v>60</v>
      </c>
      <c r="G35" s="6" t="s">
        <v>31</v>
      </c>
      <c r="H35" s="5" t="s">
        <v>47</v>
      </c>
      <c r="I35" s="161">
        <v>2.82</v>
      </c>
      <c r="J35" s="161">
        <v>3.77</v>
      </c>
      <c r="K35" s="161">
        <v>4.51</v>
      </c>
      <c r="L35" s="161">
        <v>3.92</v>
      </c>
      <c r="M35" s="161">
        <v>3.12</v>
      </c>
      <c r="N35" s="161">
        <v>3.61</v>
      </c>
      <c r="O35" s="99"/>
    </row>
    <row r="36" spans="1:15" ht="14.25" customHeight="1">
      <c r="A36" s="1"/>
      <c r="B36" s="266"/>
      <c r="C36" s="268"/>
      <c r="D36" s="261"/>
      <c r="E36" s="261"/>
      <c r="F36" s="262"/>
      <c r="G36" s="6" t="s">
        <v>33</v>
      </c>
      <c r="H36" s="5" t="s">
        <v>47</v>
      </c>
      <c r="I36" s="161">
        <v>2.79</v>
      </c>
      <c r="J36" s="161">
        <v>4.0199999999999996</v>
      </c>
      <c r="K36" s="161">
        <v>5.28</v>
      </c>
      <c r="L36" s="161">
        <v>4.18</v>
      </c>
      <c r="M36" s="161">
        <v>4.24</v>
      </c>
      <c r="N36" s="161">
        <v>4.53</v>
      </c>
      <c r="O36" s="99"/>
    </row>
    <row r="37" spans="1:15" ht="14.25" customHeight="1">
      <c r="A37" s="1"/>
      <c r="B37" s="266"/>
      <c r="C37" s="268"/>
      <c r="D37" s="261"/>
      <c r="E37" s="261"/>
      <c r="F37" s="262"/>
      <c r="G37" s="6" t="s">
        <v>34</v>
      </c>
      <c r="H37" s="5" t="s">
        <v>47</v>
      </c>
      <c r="I37" s="161">
        <v>0.82</v>
      </c>
      <c r="J37" s="161">
        <v>1.01</v>
      </c>
      <c r="K37" s="161">
        <v>0.23</v>
      </c>
      <c r="L37" s="95">
        <v>1.2</v>
      </c>
      <c r="M37" s="161">
        <v>1.47</v>
      </c>
      <c r="N37" s="161">
        <v>0.88</v>
      </c>
      <c r="O37" s="99"/>
    </row>
    <row r="38" spans="1:15" ht="14.25" customHeight="1">
      <c r="A38" s="1"/>
      <c r="B38" s="266"/>
      <c r="C38" s="268"/>
      <c r="D38" s="261"/>
      <c r="E38" s="261"/>
      <c r="F38" s="262"/>
      <c r="G38" s="6" t="s">
        <v>969</v>
      </c>
      <c r="H38" s="5" t="s">
        <v>47</v>
      </c>
      <c r="I38" s="161">
        <v>0.91</v>
      </c>
      <c r="J38" s="161">
        <v>2.08</v>
      </c>
      <c r="K38" s="161">
        <v>1.74</v>
      </c>
      <c r="L38" s="161">
        <v>1.62</v>
      </c>
      <c r="M38" s="161">
        <v>0.43</v>
      </c>
      <c r="N38" s="95">
        <v>1.4</v>
      </c>
      <c r="O38" s="99"/>
    </row>
    <row r="39" spans="1:15" ht="14.25" customHeight="1">
      <c r="A39" s="1"/>
      <c r="B39" s="266"/>
      <c r="C39" s="268"/>
      <c r="D39" s="261"/>
      <c r="E39" s="261"/>
      <c r="F39" s="262"/>
      <c r="G39" s="6" t="s">
        <v>970</v>
      </c>
      <c r="H39" s="5" t="s">
        <v>47</v>
      </c>
      <c r="I39" s="161">
        <v>1.38</v>
      </c>
      <c r="J39" s="161">
        <v>1.54</v>
      </c>
      <c r="K39" s="161">
        <v>1.59</v>
      </c>
      <c r="L39" s="161">
        <v>0.82</v>
      </c>
      <c r="M39" s="161">
        <v>1.36</v>
      </c>
      <c r="N39" s="161">
        <v>2.4500000000000002</v>
      </c>
      <c r="O39" s="99"/>
    </row>
    <row r="40" spans="1:15" ht="14.25" customHeight="1">
      <c r="A40" s="1"/>
      <c r="B40" s="266"/>
      <c r="C40" s="268"/>
      <c r="D40" s="261"/>
      <c r="E40" s="261"/>
      <c r="F40" s="262"/>
      <c r="G40" s="5" t="s">
        <v>35</v>
      </c>
      <c r="H40" s="5" t="s">
        <v>47</v>
      </c>
      <c r="I40" s="161">
        <v>0.28999999999999998</v>
      </c>
      <c r="J40" s="95">
        <v>0.3</v>
      </c>
      <c r="K40" s="161">
        <v>0.69</v>
      </c>
      <c r="L40" s="161">
        <v>0.57999999999999996</v>
      </c>
      <c r="M40" s="161">
        <v>0.86</v>
      </c>
      <c r="N40" s="161">
        <v>1.18</v>
      </c>
      <c r="O40" s="99"/>
    </row>
    <row r="41" spans="1:15" ht="14.25" customHeight="1">
      <c r="A41" s="1"/>
      <c r="B41" s="266"/>
      <c r="C41" s="268"/>
      <c r="D41" s="261"/>
      <c r="E41" s="261"/>
      <c r="F41" s="262"/>
      <c r="G41" s="5" t="s">
        <v>36</v>
      </c>
      <c r="H41" s="5" t="s">
        <v>47</v>
      </c>
      <c r="I41" s="161">
        <v>0</v>
      </c>
      <c r="J41" s="161">
        <v>0</v>
      </c>
      <c r="K41" s="161">
        <v>0</v>
      </c>
      <c r="L41" s="161">
        <v>2.61</v>
      </c>
      <c r="M41" s="161">
        <v>2.1800000000000002</v>
      </c>
      <c r="N41" s="161">
        <v>0</v>
      </c>
      <c r="O41" s="99"/>
    </row>
    <row r="42" spans="1:15" ht="14.25" customHeight="1">
      <c r="A42" s="1"/>
      <c r="B42" s="266"/>
      <c r="C42" s="268"/>
      <c r="D42" s="261"/>
      <c r="E42" s="261"/>
      <c r="F42" s="262"/>
      <c r="G42" s="6" t="s">
        <v>971</v>
      </c>
      <c r="H42" s="5" t="s">
        <v>47</v>
      </c>
      <c r="I42" s="161">
        <v>0</v>
      </c>
      <c r="J42" s="161">
        <v>1.86</v>
      </c>
      <c r="K42" s="161">
        <v>2.36</v>
      </c>
      <c r="L42" s="161">
        <v>5.25</v>
      </c>
      <c r="M42" s="161">
        <v>1.19</v>
      </c>
      <c r="N42" s="161">
        <v>0</v>
      </c>
      <c r="O42" s="99"/>
    </row>
    <row r="43" spans="1:15" ht="14.25" customHeight="1">
      <c r="A43" s="1"/>
      <c r="B43" s="266"/>
      <c r="C43" s="268"/>
      <c r="D43" s="261"/>
      <c r="E43" s="261"/>
      <c r="F43" s="262"/>
      <c r="G43" s="6" t="s">
        <v>972</v>
      </c>
      <c r="H43" s="5" t="s">
        <v>47</v>
      </c>
      <c r="I43" s="161">
        <v>1.44</v>
      </c>
      <c r="J43" s="161">
        <v>2.68</v>
      </c>
      <c r="K43" s="161">
        <v>1.83</v>
      </c>
      <c r="L43" s="161">
        <v>0.98</v>
      </c>
      <c r="M43" s="161">
        <v>1.85</v>
      </c>
      <c r="N43" s="161">
        <v>0</v>
      </c>
      <c r="O43" s="99"/>
    </row>
    <row r="44" spans="1:15" ht="14.25" customHeight="1">
      <c r="A44" s="1"/>
      <c r="B44" s="266"/>
      <c r="C44" s="268"/>
      <c r="D44" s="261"/>
      <c r="E44" s="261"/>
      <c r="F44" s="262"/>
      <c r="G44" s="5" t="s">
        <v>37</v>
      </c>
      <c r="H44" s="5" t="s">
        <v>47</v>
      </c>
      <c r="I44" s="161">
        <v>2.2200000000000002</v>
      </c>
      <c r="J44" s="161">
        <v>1.01</v>
      </c>
      <c r="K44" s="161">
        <v>2.33</v>
      </c>
      <c r="L44" s="161">
        <v>4.7699999999999996</v>
      </c>
      <c r="M44" s="161">
        <v>5.55</v>
      </c>
      <c r="N44" s="95">
        <v>6.9</v>
      </c>
      <c r="O44" s="99"/>
    </row>
    <row r="45" spans="1:15" ht="14.25" customHeight="1">
      <c r="A45" s="1"/>
      <c r="B45" s="266"/>
      <c r="C45" s="268"/>
      <c r="D45" s="261"/>
      <c r="E45" s="261"/>
      <c r="F45" s="262"/>
      <c r="G45" s="5" t="s">
        <v>38</v>
      </c>
      <c r="H45" s="5" t="s">
        <v>47</v>
      </c>
      <c r="I45" s="161">
        <v>1.83</v>
      </c>
      <c r="J45" s="161">
        <v>4.26</v>
      </c>
      <c r="K45" s="95">
        <v>2.6</v>
      </c>
      <c r="L45" s="95">
        <v>2.8</v>
      </c>
      <c r="M45" s="161">
        <v>2.62</v>
      </c>
      <c r="N45" s="161">
        <v>2.61</v>
      </c>
      <c r="O45" s="99"/>
    </row>
    <row r="46" spans="1:15" ht="14.25" customHeight="1">
      <c r="A46" s="1"/>
      <c r="B46" s="266"/>
      <c r="C46" s="268"/>
      <c r="D46" s="261"/>
      <c r="E46" s="261"/>
      <c r="F46" s="262"/>
      <c r="G46" s="5" t="s">
        <v>39</v>
      </c>
      <c r="H46" s="5" t="s">
        <v>47</v>
      </c>
      <c r="I46" s="161">
        <v>1.47</v>
      </c>
      <c r="J46" s="161">
        <v>2.14</v>
      </c>
      <c r="K46" s="95">
        <v>2.4</v>
      </c>
      <c r="L46" s="161">
        <v>0</v>
      </c>
      <c r="M46" s="95">
        <v>5.3</v>
      </c>
      <c r="N46" s="161">
        <v>7.51</v>
      </c>
      <c r="O46" s="99"/>
    </row>
    <row r="47" spans="1:15" ht="14.25" customHeight="1">
      <c r="A47" s="1"/>
      <c r="B47" s="266"/>
      <c r="C47" s="268"/>
      <c r="D47" s="261"/>
      <c r="E47" s="261"/>
      <c r="F47" s="262"/>
      <c r="G47" s="5" t="s">
        <v>40</v>
      </c>
      <c r="H47" s="5" t="s">
        <v>47</v>
      </c>
      <c r="I47" s="161">
        <v>0</v>
      </c>
      <c r="J47" s="95">
        <v>2.5</v>
      </c>
      <c r="K47" s="161">
        <v>2.29</v>
      </c>
      <c r="L47" s="161">
        <v>2.33</v>
      </c>
      <c r="M47" s="161">
        <v>2.2200000000000002</v>
      </c>
      <c r="N47" s="161">
        <v>0</v>
      </c>
      <c r="O47" s="99"/>
    </row>
    <row r="48" spans="1:15" ht="14.25" customHeight="1">
      <c r="A48" s="1"/>
      <c r="B48" s="266"/>
      <c r="C48" s="268"/>
      <c r="D48" s="261"/>
      <c r="E48" s="261"/>
      <c r="F48" s="262"/>
      <c r="G48" s="6" t="s">
        <v>973</v>
      </c>
      <c r="H48" s="5" t="s">
        <v>47</v>
      </c>
      <c r="I48" s="161">
        <v>7.45</v>
      </c>
      <c r="J48" s="161">
        <v>0</v>
      </c>
      <c r="K48" s="161">
        <v>0</v>
      </c>
      <c r="L48" s="161">
        <v>0</v>
      </c>
      <c r="M48" s="161">
        <v>0</v>
      </c>
      <c r="N48" s="161">
        <v>0</v>
      </c>
      <c r="O48" s="99"/>
    </row>
    <row r="49" spans="1:15" ht="14.25" customHeight="1">
      <c r="A49" s="1"/>
      <c r="B49" s="266"/>
      <c r="C49" s="268"/>
      <c r="D49" s="261"/>
      <c r="E49" s="261"/>
      <c r="F49" s="262"/>
      <c r="G49" s="5" t="s">
        <v>41</v>
      </c>
      <c r="H49" s="5" t="s">
        <v>47</v>
      </c>
      <c r="I49" s="161">
        <v>2.39</v>
      </c>
      <c r="J49" s="161">
        <v>4.3099999999999996</v>
      </c>
      <c r="K49" s="161">
        <v>2.89</v>
      </c>
      <c r="L49" s="161">
        <v>1.79</v>
      </c>
      <c r="M49" s="161">
        <v>2.62</v>
      </c>
      <c r="N49" s="161">
        <v>2.84</v>
      </c>
      <c r="O49" s="99"/>
    </row>
    <row r="50" spans="1:15" ht="14.25" customHeight="1">
      <c r="A50" s="1"/>
      <c r="B50" s="266"/>
      <c r="C50" s="268"/>
      <c r="D50" s="261"/>
      <c r="E50" s="261"/>
      <c r="F50" s="262"/>
      <c r="G50" s="5" t="s">
        <v>42</v>
      </c>
      <c r="H50" s="5" t="s">
        <v>47</v>
      </c>
      <c r="I50" s="161">
        <v>3.76</v>
      </c>
      <c r="J50" s="161">
        <v>1.55</v>
      </c>
      <c r="K50" s="95">
        <v>1.1000000000000001</v>
      </c>
      <c r="L50" s="161">
        <v>2.96</v>
      </c>
      <c r="M50" s="161">
        <v>2.0699999999999998</v>
      </c>
      <c r="N50" s="161">
        <v>2.13</v>
      </c>
      <c r="O50" s="99"/>
    </row>
    <row r="51" spans="1:15" ht="14.25" customHeight="1">
      <c r="A51" s="1"/>
      <c r="B51" s="266"/>
      <c r="C51" s="268"/>
      <c r="D51" s="261"/>
      <c r="E51" s="261"/>
      <c r="F51" s="262"/>
      <c r="G51" s="6" t="s">
        <v>43</v>
      </c>
      <c r="H51" s="5" t="s">
        <v>47</v>
      </c>
      <c r="I51" s="95">
        <v>3.58</v>
      </c>
      <c r="J51" s="95">
        <v>1.7</v>
      </c>
      <c r="K51" s="161">
        <v>1.51</v>
      </c>
      <c r="L51" s="95">
        <v>3.1</v>
      </c>
      <c r="M51" s="161">
        <v>2.75</v>
      </c>
      <c r="N51" s="161">
        <v>4.7300000000000004</v>
      </c>
      <c r="O51" s="99"/>
    </row>
    <row r="52" spans="1:15" ht="14.25" customHeight="1">
      <c r="A52" s="1"/>
      <c r="B52" s="266"/>
      <c r="C52" s="268"/>
      <c r="D52" s="261"/>
      <c r="E52" s="261" t="s">
        <v>66</v>
      </c>
      <c r="F52" s="6" t="s">
        <v>67</v>
      </c>
      <c r="G52" s="6" t="s">
        <v>59</v>
      </c>
      <c r="H52" s="5" t="s">
        <v>47</v>
      </c>
      <c r="I52" s="161">
        <v>1.45</v>
      </c>
      <c r="J52" s="161">
        <v>1.95</v>
      </c>
      <c r="K52" s="161">
        <v>2.1800000000000002</v>
      </c>
      <c r="L52" s="161">
        <v>2.0099999999999998</v>
      </c>
      <c r="M52" s="161">
        <v>2.14</v>
      </c>
      <c r="N52" s="95">
        <v>2.1</v>
      </c>
      <c r="O52" s="99"/>
    </row>
    <row r="53" spans="1:15" ht="14.25" customHeight="1">
      <c r="A53" s="1"/>
      <c r="B53" s="266"/>
      <c r="C53" s="268"/>
      <c r="D53" s="261"/>
      <c r="E53" s="261"/>
      <c r="F53" s="262" t="s">
        <v>68</v>
      </c>
      <c r="G53" s="6" t="s">
        <v>31</v>
      </c>
      <c r="H53" s="5" t="s">
        <v>47</v>
      </c>
      <c r="I53" s="161">
        <v>2.57</v>
      </c>
      <c r="J53" s="95">
        <v>3.6</v>
      </c>
      <c r="K53" s="161">
        <v>3.96</v>
      </c>
      <c r="L53" s="95">
        <v>3.5</v>
      </c>
      <c r="M53" s="161">
        <v>2.89</v>
      </c>
      <c r="N53" s="161">
        <v>3.11</v>
      </c>
      <c r="O53" s="99"/>
    </row>
    <row r="54" spans="1:15" ht="14.25" customHeight="1">
      <c r="A54" s="1"/>
      <c r="B54" s="266"/>
      <c r="C54" s="268"/>
      <c r="D54" s="261"/>
      <c r="E54" s="261"/>
      <c r="F54" s="262"/>
      <c r="G54" s="6" t="s">
        <v>33</v>
      </c>
      <c r="H54" s="5" t="s">
        <v>47</v>
      </c>
      <c r="I54" s="161">
        <v>2.5099999999999998</v>
      </c>
      <c r="J54" s="161">
        <v>3.74</v>
      </c>
      <c r="K54" s="161">
        <v>5.1100000000000003</v>
      </c>
      <c r="L54" s="161">
        <v>3.72</v>
      </c>
      <c r="M54" s="161">
        <v>3.97</v>
      </c>
      <c r="N54" s="161">
        <v>3.38</v>
      </c>
      <c r="O54" s="99"/>
    </row>
    <row r="55" spans="1:15" ht="14.25" customHeight="1">
      <c r="A55" s="1"/>
      <c r="B55" s="266"/>
      <c r="C55" s="268"/>
      <c r="D55" s="261"/>
      <c r="E55" s="261"/>
      <c r="F55" s="262"/>
      <c r="G55" s="6" t="s">
        <v>34</v>
      </c>
      <c r="H55" s="5" t="s">
        <v>47</v>
      </c>
      <c r="I55" s="161">
        <v>0.82</v>
      </c>
      <c r="J55" s="161">
        <v>0.83</v>
      </c>
      <c r="K55" s="161">
        <v>0.11</v>
      </c>
      <c r="L55" s="95">
        <v>1.2</v>
      </c>
      <c r="M55" s="161">
        <v>1.47</v>
      </c>
      <c r="N55" s="161">
        <v>0.44</v>
      </c>
      <c r="O55" s="99"/>
    </row>
    <row r="56" spans="1:15" ht="14.25" customHeight="1">
      <c r="A56" s="1"/>
      <c r="B56" s="266"/>
      <c r="C56" s="268"/>
      <c r="D56" s="261"/>
      <c r="E56" s="261"/>
      <c r="F56" s="262"/>
      <c r="G56" s="6" t="s">
        <v>969</v>
      </c>
      <c r="H56" s="5" t="s">
        <v>47</v>
      </c>
      <c r="I56" s="161">
        <v>0.91</v>
      </c>
      <c r="J56" s="161">
        <v>1.32</v>
      </c>
      <c r="K56" s="161">
        <v>0.87</v>
      </c>
      <c r="L56" s="161">
        <v>1.1599999999999999</v>
      </c>
      <c r="M56" s="161">
        <v>0</v>
      </c>
      <c r="N56" s="161">
        <v>1.17</v>
      </c>
      <c r="O56" s="99"/>
    </row>
    <row r="57" spans="1:15" ht="14.25" customHeight="1">
      <c r="A57" s="1"/>
      <c r="B57" s="266"/>
      <c r="C57" s="268"/>
      <c r="D57" s="261"/>
      <c r="E57" s="261"/>
      <c r="F57" s="262"/>
      <c r="G57" s="6" t="s">
        <v>970</v>
      </c>
      <c r="H57" s="5" t="s">
        <v>47</v>
      </c>
      <c r="I57" s="161">
        <v>1.38</v>
      </c>
      <c r="J57" s="161">
        <v>0.92</v>
      </c>
      <c r="K57" s="161">
        <v>1.59</v>
      </c>
      <c r="L57" s="161">
        <v>0.82</v>
      </c>
      <c r="M57" s="161">
        <v>1.02</v>
      </c>
      <c r="N57" s="161">
        <v>0.82</v>
      </c>
      <c r="O57" s="99"/>
    </row>
    <row r="58" spans="1:15" ht="14.25" customHeight="1">
      <c r="A58" s="1"/>
      <c r="B58" s="266"/>
      <c r="C58" s="268"/>
      <c r="D58" s="261"/>
      <c r="E58" s="261"/>
      <c r="F58" s="262"/>
      <c r="G58" s="5" t="s">
        <v>35</v>
      </c>
      <c r="H58" s="5" t="s">
        <v>47</v>
      </c>
      <c r="I58" s="161">
        <v>0.15</v>
      </c>
      <c r="J58" s="161">
        <v>0.15</v>
      </c>
      <c r="K58" s="161">
        <v>0.69</v>
      </c>
      <c r="L58" s="161">
        <v>0.19</v>
      </c>
      <c r="M58" s="161">
        <v>0.86</v>
      </c>
      <c r="N58" s="161">
        <v>1.18</v>
      </c>
      <c r="O58" s="99"/>
    </row>
    <row r="59" spans="1:15" ht="14.25" customHeight="1">
      <c r="A59" s="1"/>
      <c r="B59" s="266"/>
      <c r="C59" s="268"/>
      <c r="D59" s="261"/>
      <c r="E59" s="261"/>
      <c r="F59" s="262"/>
      <c r="G59" s="5" t="s">
        <v>36</v>
      </c>
      <c r="H59" s="5" t="s">
        <v>47</v>
      </c>
      <c r="I59" s="161">
        <v>0</v>
      </c>
      <c r="J59" s="161">
        <v>0</v>
      </c>
      <c r="K59" s="161">
        <v>0</v>
      </c>
      <c r="L59" s="161">
        <v>0</v>
      </c>
      <c r="M59" s="161">
        <v>2.1800000000000002</v>
      </c>
      <c r="N59" s="161">
        <v>0</v>
      </c>
      <c r="O59" s="99"/>
    </row>
    <row r="60" spans="1:15" ht="14.25" customHeight="1">
      <c r="A60" s="1"/>
      <c r="B60" s="266"/>
      <c r="C60" s="268"/>
      <c r="D60" s="261"/>
      <c r="E60" s="261"/>
      <c r="F60" s="262"/>
      <c r="G60" s="6" t="s">
        <v>971</v>
      </c>
      <c r="H60" s="5" t="s">
        <v>47</v>
      </c>
      <c r="I60" s="161">
        <v>0</v>
      </c>
      <c r="J60" s="161">
        <v>1.86</v>
      </c>
      <c r="K60" s="161">
        <v>0.79</v>
      </c>
      <c r="L60" s="161">
        <v>5.25</v>
      </c>
      <c r="M60" s="161">
        <v>0</v>
      </c>
      <c r="N60" s="161">
        <v>0</v>
      </c>
      <c r="O60" s="99"/>
    </row>
    <row r="61" spans="1:15" ht="14.25" customHeight="1">
      <c r="A61" s="1"/>
      <c r="B61" s="266"/>
      <c r="C61" s="268"/>
      <c r="D61" s="261"/>
      <c r="E61" s="261"/>
      <c r="F61" s="262"/>
      <c r="G61" s="6" t="s">
        <v>972</v>
      </c>
      <c r="H61" s="5" t="s">
        <v>47</v>
      </c>
      <c r="I61" s="161">
        <v>1.26</v>
      </c>
      <c r="J61" s="161">
        <v>2.23</v>
      </c>
      <c r="K61" s="161">
        <v>0.78</v>
      </c>
      <c r="L61" s="161">
        <v>0.65</v>
      </c>
      <c r="M61" s="161">
        <v>0.93</v>
      </c>
      <c r="N61" s="161">
        <v>0</v>
      </c>
      <c r="O61" s="99"/>
    </row>
    <row r="62" spans="1:15" ht="14.25" customHeight="1">
      <c r="A62" s="1"/>
      <c r="B62" s="266"/>
      <c r="C62" s="268"/>
      <c r="D62" s="261"/>
      <c r="E62" s="261"/>
      <c r="F62" s="262"/>
      <c r="G62" s="5" t="s">
        <v>37</v>
      </c>
      <c r="H62" s="5" t="s">
        <v>47</v>
      </c>
      <c r="I62" s="161">
        <v>2.2200000000000002</v>
      </c>
      <c r="J62" s="161">
        <v>0.51</v>
      </c>
      <c r="K62" s="161">
        <v>0.93</v>
      </c>
      <c r="L62" s="161">
        <v>3.82</v>
      </c>
      <c r="M62" s="161">
        <v>4.62</v>
      </c>
      <c r="N62" s="161">
        <v>4.1399999999999997</v>
      </c>
      <c r="O62" s="99"/>
    </row>
    <row r="63" spans="1:15" ht="14.25" customHeight="1">
      <c r="A63" s="1"/>
      <c r="B63" s="266"/>
      <c r="C63" s="268"/>
      <c r="D63" s="261"/>
      <c r="E63" s="261"/>
      <c r="F63" s="262"/>
      <c r="G63" s="5" t="s">
        <v>38</v>
      </c>
      <c r="H63" s="5" t="s">
        <v>47</v>
      </c>
      <c r="I63" s="161">
        <v>1.83</v>
      </c>
      <c r="J63" s="161">
        <v>3.55</v>
      </c>
      <c r="K63" s="161">
        <v>2.23</v>
      </c>
      <c r="L63" s="95">
        <v>2.1</v>
      </c>
      <c r="M63" s="161">
        <v>2.62</v>
      </c>
      <c r="N63" s="161">
        <v>1.96</v>
      </c>
      <c r="O63" s="99"/>
    </row>
    <row r="64" spans="1:15" ht="14.25" customHeight="1">
      <c r="A64" s="1"/>
      <c r="B64" s="266"/>
      <c r="C64" s="268"/>
      <c r="D64" s="261"/>
      <c r="E64" s="261"/>
      <c r="F64" s="262"/>
      <c r="G64" s="5" t="s">
        <v>39</v>
      </c>
      <c r="H64" s="5" t="s">
        <v>47</v>
      </c>
      <c r="I64" s="161">
        <v>1.47</v>
      </c>
      <c r="J64" s="161">
        <v>1.07</v>
      </c>
      <c r="K64" s="95">
        <v>2.4</v>
      </c>
      <c r="L64" s="161">
        <v>0</v>
      </c>
      <c r="M64" s="95">
        <v>5.3</v>
      </c>
      <c r="N64" s="161">
        <v>7.51</v>
      </c>
      <c r="O64" s="99"/>
    </row>
    <row r="65" spans="1:15" ht="14.25" customHeight="1">
      <c r="A65" s="1"/>
      <c r="B65" s="266"/>
      <c r="C65" s="268"/>
      <c r="D65" s="261"/>
      <c r="E65" s="261"/>
      <c r="F65" s="262"/>
      <c r="G65" s="5" t="s">
        <v>40</v>
      </c>
      <c r="H65" s="5" t="s">
        <v>47</v>
      </c>
      <c r="I65" s="161">
        <v>0</v>
      </c>
      <c r="J65" s="161">
        <v>1.25</v>
      </c>
      <c r="K65" s="161">
        <v>2.29</v>
      </c>
      <c r="L65" s="161">
        <v>2.33</v>
      </c>
      <c r="M65" s="161">
        <v>2.2200000000000002</v>
      </c>
      <c r="N65" s="161">
        <v>0</v>
      </c>
      <c r="O65" s="99"/>
    </row>
    <row r="66" spans="1:15" ht="14.25" customHeight="1">
      <c r="A66" s="1"/>
      <c r="B66" s="266"/>
      <c r="C66" s="268"/>
      <c r="D66" s="261"/>
      <c r="E66" s="261"/>
      <c r="F66" s="262"/>
      <c r="G66" s="6" t="s">
        <v>973</v>
      </c>
      <c r="H66" s="5" t="s">
        <v>47</v>
      </c>
      <c r="I66" s="161">
        <v>7.45</v>
      </c>
      <c r="J66" s="161">
        <v>0</v>
      </c>
      <c r="K66" s="161">
        <v>0</v>
      </c>
      <c r="L66" s="161">
        <v>0</v>
      </c>
      <c r="M66" s="161">
        <v>0</v>
      </c>
      <c r="N66" s="161">
        <v>0</v>
      </c>
      <c r="O66" s="99"/>
    </row>
    <row r="67" spans="1:15" ht="14.25" customHeight="1">
      <c r="A67" s="1"/>
      <c r="B67" s="266"/>
      <c r="C67" s="268"/>
      <c r="D67" s="261"/>
      <c r="E67" s="261"/>
      <c r="F67" s="262"/>
      <c r="G67" s="6" t="s">
        <v>41</v>
      </c>
      <c r="H67" s="5" t="s">
        <v>47</v>
      </c>
      <c r="I67" s="161">
        <v>2.39</v>
      </c>
      <c r="J67" s="161">
        <v>3.12</v>
      </c>
      <c r="K67" s="161">
        <v>2.41</v>
      </c>
      <c r="L67" s="161">
        <v>1.49</v>
      </c>
      <c r="M67" s="161">
        <v>1.57</v>
      </c>
      <c r="N67" s="161">
        <v>0.85</v>
      </c>
      <c r="O67" s="99"/>
    </row>
    <row r="68" spans="1:15" ht="14.25" customHeight="1">
      <c r="A68" s="1"/>
      <c r="B68" s="266"/>
      <c r="C68" s="268"/>
      <c r="D68" s="261"/>
      <c r="E68" s="261"/>
      <c r="F68" s="262"/>
      <c r="G68" s="6" t="s">
        <v>42</v>
      </c>
      <c r="H68" s="5" t="s">
        <v>47</v>
      </c>
      <c r="I68" s="161">
        <v>2.82</v>
      </c>
      <c r="J68" s="161">
        <v>1.03</v>
      </c>
      <c r="K68" s="95">
        <v>1.1000000000000001</v>
      </c>
      <c r="L68" s="161">
        <v>2.96</v>
      </c>
      <c r="M68" s="161">
        <v>1.56</v>
      </c>
      <c r="N68" s="161">
        <v>2.13</v>
      </c>
      <c r="O68" s="99"/>
    </row>
    <row r="69" spans="1:15" ht="14.25" customHeight="1">
      <c r="A69" s="1"/>
      <c r="B69" s="267"/>
      <c r="C69" s="268"/>
      <c r="D69" s="261"/>
      <c r="E69" s="261"/>
      <c r="F69" s="262"/>
      <c r="G69" s="6" t="s">
        <v>43</v>
      </c>
      <c r="H69" s="5" t="s">
        <v>47</v>
      </c>
      <c r="I69" s="161">
        <v>1.79</v>
      </c>
      <c r="J69" s="95">
        <v>1.7</v>
      </c>
      <c r="K69" s="161">
        <v>0.75</v>
      </c>
      <c r="L69" s="161">
        <v>1.1599999999999999</v>
      </c>
      <c r="M69" s="161">
        <v>1.03</v>
      </c>
      <c r="N69" s="161">
        <v>1.07</v>
      </c>
      <c r="O69" s="99"/>
    </row>
    <row r="70" spans="1:15" ht="109.5" customHeight="1">
      <c r="A70" s="1"/>
      <c r="B70" s="263" t="s">
        <v>968</v>
      </c>
      <c r="C70" s="264"/>
      <c r="D70" s="264"/>
      <c r="E70" s="264"/>
      <c r="F70" s="264"/>
      <c r="G70" s="264"/>
      <c r="H70" s="264"/>
      <c r="I70" s="264"/>
      <c r="J70" s="264"/>
      <c r="K70" s="264"/>
      <c r="L70" s="264"/>
      <c r="M70" s="264"/>
      <c r="N70" s="264"/>
    </row>
    <row r="71" spans="1:15" ht="15" customHeight="1">
      <c r="A71" s="1"/>
    </row>
    <row r="72" spans="1:15" ht="15" customHeight="1">
      <c r="A72" s="1"/>
    </row>
    <row r="73" spans="1:15" ht="15" customHeight="1">
      <c r="A73" s="1"/>
    </row>
    <row r="74" spans="1:15" ht="15" customHeight="1">
      <c r="A74" s="1"/>
    </row>
  </sheetData>
  <mergeCells count="14">
    <mergeCell ref="B70:N70"/>
    <mergeCell ref="E27:E33"/>
    <mergeCell ref="B3:B69"/>
    <mergeCell ref="C3:C69"/>
    <mergeCell ref="E34:E51"/>
    <mergeCell ref="F35:F51"/>
    <mergeCell ref="D27:D69"/>
    <mergeCell ref="F53:F69"/>
    <mergeCell ref="E52:E69"/>
    <mergeCell ref="D2:E2"/>
    <mergeCell ref="E4:E8"/>
    <mergeCell ref="D3:D26"/>
    <mergeCell ref="E9:E26"/>
    <mergeCell ref="F10:F26"/>
  </mergeCells>
  <pageMargins left="0.25" right="0.25" top="0.75" bottom="0.75" header="0.3" footer="0.3"/>
  <pageSetup paperSize="9" scale="62" fitToHeight="0" orientation="landscape" r:id="rId1"/>
  <headerFooter>
    <oddHeader>&amp;R&amp;"Arial"&amp;8&amp;K000000 [OFFICIAL]&amp;1#_x000D_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499984740745262"/>
  </sheetPr>
  <dimension ref="A1:K51"/>
  <sheetViews>
    <sheetView showRuler="0" topLeftCell="C1" zoomScale="80" zoomScaleNormal="80" workbookViewId="0">
      <selection activeCell="I9" sqref="I9"/>
    </sheetView>
  </sheetViews>
  <sheetFormatPr baseColWidth="10" defaultColWidth="13.1640625" defaultRowHeight="13"/>
  <cols>
    <col min="1" max="1" width="2.1640625" customWidth="1"/>
    <col min="2" max="2" width="7.83203125" customWidth="1"/>
    <col min="3" max="3" width="8.5" customWidth="1"/>
    <col min="4" max="4" width="16.1640625" customWidth="1"/>
    <col min="5" max="5" width="77.5" customWidth="1"/>
    <col min="6" max="6" width="25.1640625" customWidth="1"/>
    <col min="7" max="7" width="31" customWidth="1"/>
    <col min="8" max="8" width="18" bestFit="1" customWidth="1"/>
    <col min="9" max="10" width="12.5" customWidth="1"/>
    <col min="11" max="11" width="15" customWidth="1"/>
  </cols>
  <sheetData>
    <row r="1" spans="1:11" ht="25" customHeight="1">
      <c r="A1" s="1"/>
    </row>
    <row r="2" spans="1:11" ht="25" customHeight="1">
      <c r="A2" s="1"/>
      <c r="B2" s="2" t="s">
        <v>2</v>
      </c>
      <c r="C2" s="2" t="s">
        <v>3</v>
      </c>
      <c r="D2" s="2"/>
      <c r="E2" s="2" t="s">
        <v>5</v>
      </c>
      <c r="F2" s="2" t="s">
        <v>69</v>
      </c>
      <c r="G2" s="2" t="s">
        <v>263</v>
      </c>
      <c r="H2" s="2" t="s">
        <v>7</v>
      </c>
      <c r="I2" s="78">
        <v>2023</v>
      </c>
      <c r="J2" s="79">
        <v>2022</v>
      </c>
    </row>
    <row r="3" spans="1:11" ht="14.25" customHeight="1">
      <c r="A3" s="11"/>
      <c r="B3" s="372"/>
      <c r="C3" s="290" t="s">
        <v>619</v>
      </c>
      <c r="D3" s="271" t="s">
        <v>620</v>
      </c>
      <c r="E3" s="272" t="s">
        <v>621</v>
      </c>
      <c r="F3" s="5" t="s">
        <v>184</v>
      </c>
      <c r="G3" s="26" t="s">
        <v>296</v>
      </c>
      <c r="H3" s="5" t="s">
        <v>257</v>
      </c>
      <c r="I3" s="95">
        <v>3651</v>
      </c>
      <c r="J3" s="95">
        <v>33835</v>
      </c>
      <c r="K3" s="31"/>
    </row>
    <row r="4" spans="1:11" ht="14.25" customHeight="1">
      <c r="A4" s="11"/>
      <c r="B4" s="372"/>
      <c r="C4" s="290"/>
      <c r="D4" s="271"/>
      <c r="E4" s="272"/>
      <c r="F4" s="5" t="s">
        <v>302</v>
      </c>
      <c r="G4" s="26" t="s">
        <v>296</v>
      </c>
      <c r="H4" s="5" t="s">
        <v>257</v>
      </c>
      <c r="I4" s="95">
        <v>1414</v>
      </c>
      <c r="J4" s="95">
        <v>1513</v>
      </c>
      <c r="K4" s="31"/>
    </row>
    <row r="5" spans="1:11" ht="14.25" customHeight="1">
      <c r="A5" s="61"/>
      <c r="B5" s="372"/>
      <c r="C5" s="290"/>
      <c r="D5" s="271"/>
      <c r="E5" s="272"/>
      <c r="F5" s="5" t="s">
        <v>622</v>
      </c>
      <c r="G5" s="26" t="s">
        <v>296</v>
      </c>
      <c r="H5" s="5" t="s">
        <v>257</v>
      </c>
      <c r="I5" s="95">
        <f>SUM(I3:I4)</f>
        <v>5065</v>
      </c>
      <c r="J5" s="95">
        <v>35348</v>
      </c>
      <c r="K5" s="31"/>
    </row>
    <row r="6" spans="1:11" ht="14.25" customHeight="1">
      <c r="A6" s="62"/>
      <c r="B6" s="372"/>
      <c r="C6" s="290"/>
      <c r="D6" s="289" t="s">
        <v>623</v>
      </c>
      <c r="E6" s="272" t="s">
        <v>621</v>
      </c>
      <c r="F6" s="5" t="s">
        <v>624</v>
      </c>
      <c r="G6" s="26" t="s">
        <v>296</v>
      </c>
      <c r="H6" s="5" t="s">
        <v>257</v>
      </c>
      <c r="I6" s="95">
        <v>36751</v>
      </c>
      <c r="J6" s="95">
        <v>35348</v>
      </c>
      <c r="K6" s="31"/>
    </row>
    <row r="7" spans="1:11" ht="14.25" customHeight="1">
      <c r="A7" s="62"/>
      <c r="B7" s="372"/>
      <c r="C7" s="290"/>
      <c r="D7" s="289"/>
      <c r="E7" s="272"/>
      <c r="F7" s="5" t="s">
        <v>622</v>
      </c>
      <c r="G7" s="26" t="s">
        <v>296</v>
      </c>
      <c r="H7" s="5" t="s">
        <v>257</v>
      </c>
      <c r="I7" s="95">
        <v>36751</v>
      </c>
      <c r="J7" s="95">
        <v>35348</v>
      </c>
      <c r="K7" s="31"/>
    </row>
    <row r="8" spans="1:11" ht="14.25" customHeight="1">
      <c r="A8" s="62"/>
      <c r="B8" s="372"/>
      <c r="C8" s="290"/>
      <c r="D8" s="271" t="s">
        <v>620</v>
      </c>
      <c r="E8" s="272" t="s">
        <v>625</v>
      </c>
      <c r="F8" s="5" t="s">
        <v>184</v>
      </c>
      <c r="G8" s="26" t="s">
        <v>626</v>
      </c>
      <c r="H8" s="5" t="s">
        <v>257</v>
      </c>
      <c r="I8" s="95">
        <v>37395</v>
      </c>
      <c r="J8" s="95">
        <v>35653</v>
      </c>
      <c r="K8" s="233"/>
    </row>
    <row r="9" spans="1:11" ht="14.25" customHeight="1">
      <c r="A9" s="62"/>
      <c r="B9" s="372"/>
      <c r="C9" s="290"/>
      <c r="D9" s="271"/>
      <c r="E9" s="272"/>
      <c r="F9" s="5" t="s">
        <v>302</v>
      </c>
      <c r="G9" s="26" t="s">
        <v>626</v>
      </c>
      <c r="H9" s="5" t="s">
        <v>257</v>
      </c>
      <c r="I9" s="95">
        <v>2696.62</v>
      </c>
      <c r="J9" s="95">
        <v>3040</v>
      </c>
      <c r="K9" s="233"/>
    </row>
    <row r="10" spans="1:11" ht="14.25" customHeight="1">
      <c r="A10" s="63"/>
      <c r="B10" s="372"/>
      <c r="C10" s="290"/>
      <c r="D10" s="271"/>
      <c r="E10" s="272"/>
      <c r="F10" s="5" t="s">
        <v>622</v>
      </c>
      <c r="G10" s="26" t="s">
        <v>626</v>
      </c>
      <c r="H10" s="5" t="s">
        <v>257</v>
      </c>
      <c r="I10" s="95">
        <f>I8+I9</f>
        <v>40091.620000000003</v>
      </c>
      <c r="J10" s="95">
        <v>38693</v>
      </c>
      <c r="K10" s="233"/>
    </row>
    <row r="11" spans="1:11" ht="14.25" customHeight="1">
      <c r="A11" s="11"/>
      <c r="B11" s="372"/>
      <c r="C11" s="290"/>
      <c r="D11" s="289" t="s">
        <v>623</v>
      </c>
      <c r="E11" s="272" t="s">
        <v>625</v>
      </c>
      <c r="F11" s="5" t="s">
        <v>624</v>
      </c>
      <c r="G11" s="26" t="s">
        <v>626</v>
      </c>
      <c r="H11" s="5" t="s">
        <v>257</v>
      </c>
      <c r="I11" s="95">
        <v>37395</v>
      </c>
      <c r="J11" s="95">
        <v>38693</v>
      </c>
      <c r="K11" s="31"/>
    </row>
    <row r="12" spans="1:11" ht="14.25" customHeight="1">
      <c r="A12" s="70"/>
      <c r="B12" s="372"/>
      <c r="C12" s="290"/>
      <c r="D12" s="289"/>
      <c r="E12" s="272"/>
      <c r="F12" s="5" t="s">
        <v>622</v>
      </c>
      <c r="G12" s="26" t="s">
        <v>626</v>
      </c>
      <c r="H12" s="5" t="s">
        <v>257</v>
      </c>
      <c r="I12" s="95">
        <v>37395</v>
      </c>
      <c r="J12" s="95">
        <v>38693</v>
      </c>
      <c r="K12" s="31"/>
    </row>
    <row r="13" spans="1:11" ht="14.25" customHeight="1">
      <c r="A13" s="70"/>
      <c r="B13" s="372"/>
      <c r="C13" s="290"/>
      <c r="D13" s="337" t="s">
        <v>1005</v>
      </c>
      <c r="E13" s="5" t="s">
        <v>627</v>
      </c>
      <c r="F13" s="26"/>
      <c r="G13" s="26" t="s">
        <v>628</v>
      </c>
      <c r="H13" s="5" t="s">
        <v>257</v>
      </c>
      <c r="I13" s="95" t="s">
        <v>1008</v>
      </c>
      <c r="J13" s="95">
        <v>6561</v>
      </c>
      <c r="K13" s="31"/>
    </row>
    <row r="14" spans="1:11" ht="14.25" customHeight="1">
      <c r="A14" s="70"/>
      <c r="B14" s="372"/>
      <c r="C14" s="290"/>
      <c r="D14" s="337"/>
      <c r="E14" s="5" t="s">
        <v>629</v>
      </c>
      <c r="F14" s="26"/>
      <c r="G14" s="26" t="s">
        <v>628</v>
      </c>
      <c r="H14" s="5" t="s">
        <v>120</v>
      </c>
      <c r="I14" s="95">
        <v>18</v>
      </c>
      <c r="J14" s="95" t="s">
        <v>630</v>
      </c>
      <c r="K14" s="31"/>
    </row>
    <row r="15" spans="1:11" ht="14.25" customHeight="1">
      <c r="A15" s="70"/>
      <c r="B15" s="372"/>
      <c r="C15" s="290"/>
      <c r="D15" s="337"/>
      <c r="E15" s="5" t="s">
        <v>631</v>
      </c>
      <c r="F15" s="26"/>
      <c r="G15" s="26" t="s">
        <v>301</v>
      </c>
      <c r="H15" s="5" t="s">
        <v>257</v>
      </c>
      <c r="I15" s="95">
        <v>27113</v>
      </c>
      <c r="J15" s="95">
        <v>25754</v>
      </c>
      <c r="K15" s="31"/>
    </row>
    <row r="16" spans="1:11" ht="14.25" customHeight="1">
      <c r="A16" s="70"/>
      <c r="B16" s="372"/>
      <c r="C16" s="290"/>
      <c r="D16" s="337"/>
      <c r="E16" s="5" t="s">
        <v>632</v>
      </c>
      <c r="F16" s="26"/>
      <c r="G16" s="26" t="s">
        <v>633</v>
      </c>
      <c r="H16" s="5" t="s">
        <v>120</v>
      </c>
      <c r="I16" s="238" t="s">
        <v>1009</v>
      </c>
      <c r="J16" s="173">
        <v>0.72</v>
      </c>
      <c r="K16" s="31"/>
    </row>
    <row r="17" spans="1:11" ht="14.25" customHeight="1">
      <c r="A17" s="70"/>
      <c r="B17" s="372"/>
      <c r="C17" s="290"/>
      <c r="D17" s="337"/>
      <c r="E17" s="5" t="s">
        <v>634</v>
      </c>
      <c r="F17" s="26"/>
      <c r="G17" s="26" t="s">
        <v>298</v>
      </c>
      <c r="H17" s="5" t="s">
        <v>120</v>
      </c>
      <c r="I17" s="95">
        <v>98</v>
      </c>
      <c r="J17" s="95" t="s">
        <v>299</v>
      </c>
      <c r="K17" s="31"/>
    </row>
    <row r="18" spans="1:11" ht="16.75" customHeight="1">
      <c r="A18" s="80"/>
      <c r="B18" s="77"/>
      <c r="C18" s="77"/>
      <c r="D18" s="77"/>
      <c r="E18" s="77"/>
      <c r="F18" s="77"/>
      <c r="G18" s="77"/>
      <c r="H18" s="77"/>
      <c r="I18" s="77"/>
      <c r="J18" s="77"/>
    </row>
    <row r="19" spans="1:11" ht="15" customHeight="1">
      <c r="A19" s="80"/>
    </row>
    <row r="20" spans="1:11" ht="15" customHeight="1">
      <c r="A20" s="81"/>
    </row>
    <row r="21" spans="1:11" ht="15" customHeight="1">
      <c r="A21" s="1"/>
    </row>
    <row r="22" spans="1:11" ht="15" customHeight="1">
      <c r="A22" s="1"/>
    </row>
    <row r="23" spans="1:11" ht="15" customHeight="1">
      <c r="A23" s="1"/>
    </row>
    <row r="24" spans="1:11" ht="15" customHeight="1">
      <c r="A24" s="1"/>
    </row>
    <row r="25" spans="1:11" ht="15" customHeight="1">
      <c r="A25" s="1"/>
    </row>
    <row r="26" spans="1:11" ht="15" customHeight="1">
      <c r="A26" s="1"/>
    </row>
    <row r="27" spans="1:11" ht="15" customHeight="1">
      <c r="F27" t="s">
        <v>1010</v>
      </c>
      <c r="G27" s="235">
        <v>146000000</v>
      </c>
      <c r="H27" s="235">
        <v>76550000</v>
      </c>
    </row>
    <row r="28" spans="1:11" ht="15" customHeight="1">
      <c r="F28" t="s">
        <v>1011</v>
      </c>
      <c r="G28">
        <v>18.47</v>
      </c>
      <c r="I28" s="237">
        <f>(I4*1000000)/H27</f>
        <v>18.471587197909862</v>
      </c>
    </row>
    <row r="29" spans="1:11" ht="15" customHeight="1">
      <c r="F29" t="s">
        <v>1012</v>
      </c>
      <c r="G29" s="236">
        <f>G27*G28</f>
        <v>2696620000</v>
      </c>
      <c r="H29" s="236">
        <f>H27*G28</f>
        <v>1413878500</v>
      </c>
    </row>
    <row r="30" spans="1:11" ht="15" customHeight="1"/>
    <row r="31" spans="1:11" ht="15" customHeight="1">
      <c r="G31" s="236">
        <f>G29/1000000</f>
        <v>2696.62</v>
      </c>
      <c r="H31" s="236">
        <f>H29/1000000</f>
        <v>1413.8785</v>
      </c>
    </row>
    <row r="32" spans="1:11" ht="15" customHeight="1"/>
    <row r="33" spans="7:7" ht="15" customHeight="1">
      <c r="G33">
        <v>1000000</v>
      </c>
    </row>
    <row r="34" spans="7:7" ht="15" customHeight="1"/>
    <row r="35" spans="7:7" ht="15" customHeight="1"/>
    <row r="36" spans="7:7" ht="15" customHeight="1"/>
    <row r="37" spans="7:7" ht="15" customHeight="1"/>
    <row r="38" spans="7:7" ht="15" customHeight="1"/>
    <row r="39" spans="7:7" ht="15" customHeight="1"/>
    <row r="40" spans="7:7" ht="15" customHeight="1"/>
    <row r="41" spans="7:7" ht="15" customHeight="1"/>
    <row r="42" spans="7:7" ht="15" customHeight="1"/>
    <row r="43" spans="7:7" ht="15" customHeight="1"/>
    <row r="44" spans="7:7" ht="15" customHeight="1"/>
    <row r="45" spans="7:7" ht="15" customHeight="1"/>
    <row r="46" spans="7:7" ht="15" customHeight="1"/>
    <row r="47" spans="7:7" ht="15" customHeight="1"/>
    <row r="48" spans="7:7" ht="15" customHeight="1"/>
    <row r="49" ht="15" customHeight="1"/>
    <row r="50" ht="15" customHeight="1"/>
    <row r="51" ht="15" customHeight="1"/>
  </sheetData>
  <mergeCells count="11">
    <mergeCell ref="E11:E12"/>
    <mergeCell ref="D11:D12"/>
    <mergeCell ref="C3:C17"/>
    <mergeCell ref="B3:B17"/>
    <mergeCell ref="D13:D17"/>
    <mergeCell ref="D3:D5"/>
    <mergeCell ref="E3:E5"/>
    <mergeCell ref="D8:D10"/>
    <mergeCell ref="E8:E10"/>
    <mergeCell ref="D6:D7"/>
    <mergeCell ref="E6:E7"/>
  </mergeCells>
  <pageMargins left="0.75" right="0.75" top="1" bottom="1" header="0.5" footer="0.5"/>
  <headerFooter>
    <oddHeader>&amp;R&amp;"Arial"&amp;8&amp;K000000 [OFFICIAL]&amp;1#_x000D_</oddHeader>
  </headerFooter>
  <ignoredErrors>
    <ignoredError sqref="I5"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98D14-A442-461D-9F50-3B3A561DE910}">
  <sheetPr>
    <tabColor theme="4" tint="0.79998168889431442"/>
  </sheetPr>
  <dimension ref="A1:J47"/>
  <sheetViews>
    <sheetView showRuler="0" topLeftCell="E11" workbookViewId="0">
      <selection activeCell="G32" sqref="G32"/>
    </sheetView>
  </sheetViews>
  <sheetFormatPr baseColWidth="10" defaultColWidth="13.1640625" defaultRowHeight="13"/>
  <cols>
    <col min="1" max="1" width="7.83203125" style="100" customWidth="1"/>
    <col min="2" max="2" width="8.5" style="100" customWidth="1"/>
    <col min="3" max="3" width="12.1640625" style="100" customWidth="1"/>
    <col min="4" max="4" width="25.5" style="100" customWidth="1"/>
    <col min="5" max="5" width="51.5" style="100" customWidth="1"/>
    <col min="6" max="6" width="28.5" style="100" customWidth="1"/>
    <col min="7" max="7" width="29" style="100" customWidth="1"/>
    <col min="8" max="8" width="29" style="96" customWidth="1"/>
    <col min="9" max="9" width="16.5" style="100" customWidth="1"/>
    <col min="10" max="10" width="19.1640625" style="100" customWidth="1"/>
    <col min="11" max="16384" width="13.1640625" style="100"/>
  </cols>
  <sheetData>
    <row r="1" spans="1:10" ht="22.5" customHeight="1">
      <c r="A1" s="227" t="s">
        <v>2</v>
      </c>
      <c r="B1" s="219" t="s">
        <v>3</v>
      </c>
      <c r="C1" s="219" t="s">
        <v>262</v>
      </c>
      <c r="D1" s="219"/>
      <c r="E1" s="219" t="s">
        <v>5</v>
      </c>
      <c r="F1" s="219" t="s">
        <v>69</v>
      </c>
      <c r="G1" s="219" t="s">
        <v>7</v>
      </c>
      <c r="H1" s="217">
        <v>2023</v>
      </c>
      <c r="I1" s="217">
        <v>2022</v>
      </c>
    </row>
    <row r="2" spans="1:10" ht="13.5" customHeight="1">
      <c r="A2" s="375"/>
      <c r="B2" s="378" t="s">
        <v>658</v>
      </c>
      <c r="C2" s="374" t="s">
        <v>659</v>
      </c>
      <c r="D2" s="373" t="s">
        <v>620</v>
      </c>
      <c r="E2" s="373" t="s">
        <v>660</v>
      </c>
      <c r="F2" s="139" t="s">
        <v>184</v>
      </c>
      <c r="G2" s="139" t="s">
        <v>453</v>
      </c>
      <c r="H2" s="230">
        <v>16907.196123000002</v>
      </c>
      <c r="I2" s="229">
        <v>15604</v>
      </c>
      <c r="J2" s="224"/>
    </row>
    <row r="3" spans="1:10" ht="13.5" customHeight="1">
      <c r="A3" s="376"/>
      <c r="B3" s="378"/>
      <c r="C3" s="374"/>
      <c r="D3" s="373"/>
      <c r="E3" s="373"/>
      <c r="F3" s="139" t="s">
        <v>302</v>
      </c>
      <c r="G3" s="139" t="s">
        <v>453</v>
      </c>
      <c r="H3" s="230">
        <v>1069.114824</v>
      </c>
      <c r="I3" s="229">
        <v>849</v>
      </c>
      <c r="J3" s="224"/>
    </row>
    <row r="4" spans="1:10" ht="13.5" customHeight="1">
      <c r="A4" s="376"/>
      <c r="B4" s="378"/>
      <c r="C4" s="374"/>
      <c r="D4" s="373"/>
      <c r="E4" s="373"/>
      <c r="F4" s="139" t="s">
        <v>661</v>
      </c>
      <c r="G4" s="139" t="s">
        <v>453</v>
      </c>
      <c r="H4" s="230">
        <v>18176.917871000001</v>
      </c>
      <c r="I4" s="229">
        <v>16595</v>
      </c>
      <c r="J4" s="224"/>
    </row>
    <row r="5" spans="1:10" ht="13.5" customHeight="1">
      <c r="A5" s="376"/>
      <c r="B5" s="378"/>
      <c r="C5" s="374"/>
      <c r="D5" s="373" t="s">
        <v>620</v>
      </c>
      <c r="E5" s="373" t="s">
        <v>662</v>
      </c>
      <c r="F5" s="139" t="s">
        <v>184</v>
      </c>
      <c r="G5" s="139" t="s">
        <v>453</v>
      </c>
      <c r="H5" s="230">
        <v>16861.462561</v>
      </c>
      <c r="I5" s="229">
        <v>15556</v>
      </c>
      <c r="J5" s="224"/>
    </row>
    <row r="6" spans="1:10" ht="13.5" customHeight="1">
      <c r="A6" s="376"/>
      <c r="B6" s="378"/>
      <c r="C6" s="374"/>
      <c r="D6" s="373"/>
      <c r="E6" s="373"/>
      <c r="F6" s="139" t="s">
        <v>302</v>
      </c>
      <c r="G6" s="139" t="s">
        <v>453</v>
      </c>
      <c r="H6" s="230">
        <v>1066.0741829999999</v>
      </c>
      <c r="I6" s="229">
        <v>843</v>
      </c>
      <c r="J6" s="224"/>
    </row>
    <row r="7" spans="1:10" ht="22.5" customHeight="1">
      <c r="A7" s="376"/>
      <c r="B7" s="378"/>
      <c r="C7" s="374"/>
      <c r="D7" s="373"/>
      <c r="E7" s="373"/>
      <c r="F7" s="139" t="s">
        <v>663</v>
      </c>
      <c r="G7" s="139" t="s">
        <v>453</v>
      </c>
      <c r="H7" s="230">
        <v>18123.491785999999</v>
      </c>
      <c r="I7" s="229">
        <v>16541</v>
      </c>
      <c r="J7" s="224"/>
    </row>
    <row r="8" spans="1:10" ht="13.5" customHeight="1">
      <c r="A8" s="376"/>
      <c r="B8" s="378"/>
      <c r="C8" s="374"/>
      <c r="D8" s="373"/>
      <c r="E8" s="373" t="s">
        <v>664</v>
      </c>
      <c r="F8" s="139" t="s">
        <v>184</v>
      </c>
      <c r="G8" s="139" t="s">
        <v>453</v>
      </c>
      <c r="H8" s="230">
        <f>('[1]Contribution to society'!$E$7*1000)-H9</f>
        <v>19927.847130497888</v>
      </c>
      <c r="I8" s="229">
        <v>16643</v>
      </c>
      <c r="J8" s="224"/>
    </row>
    <row r="9" spans="1:10" ht="13.5" customHeight="1">
      <c r="A9" s="376"/>
      <c r="B9" s="378"/>
      <c r="C9" s="374"/>
      <c r="D9" s="373"/>
      <c r="E9" s="373"/>
      <c r="F9" s="139" t="s">
        <v>302</v>
      </c>
      <c r="G9" s="139" t="s">
        <v>453</v>
      </c>
      <c r="H9" s="230">
        <v>598</v>
      </c>
      <c r="I9" s="229">
        <v>253</v>
      </c>
      <c r="J9" s="224"/>
    </row>
    <row r="10" spans="1:10" ht="22.5" customHeight="1">
      <c r="A10" s="376"/>
      <c r="B10" s="378"/>
      <c r="C10" s="374"/>
      <c r="D10" s="373"/>
      <c r="E10" s="373"/>
      <c r="F10" s="139" t="s">
        <v>665</v>
      </c>
      <c r="G10" s="139" t="s">
        <v>453</v>
      </c>
      <c r="H10" s="230">
        <f>H8+H9</f>
        <v>20525.847130497888</v>
      </c>
      <c r="I10" s="229">
        <f>SUM(I8:I9)</f>
        <v>16896</v>
      </c>
      <c r="J10" s="224"/>
    </row>
    <row r="11" spans="1:10" ht="13.5" customHeight="1">
      <c r="A11" s="376"/>
      <c r="B11" s="378"/>
      <c r="C11" s="374"/>
      <c r="D11" s="373"/>
      <c r="E11" s="139" t="s">
        <v>666</v>
      </c>
      <c r="F11" s="223"/>
      <c r="G11" s="139" t="s">
        <v>257</v>
      </c>
      <c r="H11" s="231">
        <v>124582</v>
      </c>
      <c r="I11" s="232">
        <v>164090000000</v>
      </c>
      <c r="J11" s="224"/>
    </row>
    <row r="12" spans="1:10" ht="13.5" customHeight="1">
      <c r="A12" s="376"/>
      <c r="B12" s="378"/>
      <c r="C12" s="374"/>
      <c r="D12" s="373"/>
      <c r="E12" s="139" t="s">
        <v>667</v>
      </c>
      <c r="F12" s="223"/>
      <c r="G12" s="139" t="s">
        <v>257</v>
      </c>
      <c r="H12" s="230">
        <v>1198</v>
      </c>
      <c r="I12" s="229">
        <v>972</v>
      </c>
      <c r="J12" s="224"/>
    </row>
    <row r="13" spans="1:10" ht="13.5" customHeight="1">
      <c r="A13" s="376"/>
      <c r="B13" s="378"/>
      <c r="C13" s="374"/>
      <c r="D13" s="373"/>
      <c r="E13" s="139" t="s">
        <v>668</v>
      </c>
      <c r="F13" s="223"/>
      <c r="G13" s="139" t="s">
        <v>257</v>
      </c>
      <c r="H13" s="230">
        <v>219</v>
      </c>
      <c r="I13" s="229">
        <v>-227</v>
      </c>
      <c r="J13" s="224"/>
    </row>
    <row r="14" spans="1:10" ht="13.5" customHeight="1">
      <c r="A14" s="376"/>
      <c r="B14" s="378"/>
      <c r="C14" s="374"/>
      <c r="D14" s="373"/>
      <c r="E14" s="139" t="s">
        <v>669</v>
      </c>
      <c r="F14" s="223"/>
      <c r="G14" s="139" t="s">
        <v>257</v>
      </c>
      <c r="H14" s="231">
        <v>-103570</v>
      </c>
      <c r="I14" s="229">
        <f>-93578</f>
        <v>-93578</v>
      </c>
      <c r="J14" s="224"/>
    </row>
    <row r="15" spans="1:10" ht="13.5" customHeight="1">
      <c r="A15" s="376"/>
      <c r="B15" s="378"/>
      <c r="C15" s="374"/>
      <c r="D15" s="373"/>
      <c r="E15" s="139" t="s">
        <v>670</v>
      </c>
      <c r="F15" s="223"/>
      <c r="G15" s="139" t="s">
        <v>257</v>
      </c>
      <c r="H15" s="229">
        <f>H4</f>
        <v>18176.917871000001</v>
      </c>
      <c r="I15" s="229">
        <f>I4</f>
        <v>16595</v>
      </c>
      <c r="J15" s="224"/>
    </row>
    <row r="16" spans="1:10" ht="13.5" customHeight="1">
      <c r="A16" s="376"/>
      <c r="B16" s="378"/>
      <c r="C16" s="374"/>
      <c r="D16" s="373"/>
      <c r="E16" s="139" t="s">
        <v>671</v>
      </c>
      <c r="F16" s="223"/>
      <c r="G16" s="139" t="s">
        <v>257</v>
      </c>
      <c r="H16" s="230">
        <f>645-130</f>
        <v>515</v>
      </c>
      <c r="I16" s="229">
        <v>301</v>
      </c>
      <c r="J16" s="224"/>
    </row>
    <row r="17" spans="1:10" ht="13.5" customHeight="1">
      <c r="A17" s="376"/>
      <c r="B17" s="378"/>
      <c r="C17" s="374"/>
      <c r="D17" s="373"/>
      <c r="E17" s="139" t="s">
        <v>672</v>
      </c>
      <c r="F17" s="223"/>
      <c r="G17" s="139" t="s">
        <v>257</v>
      </c>
      <c r="H17" s="230">
        <v>-12149</v>
      </c>
      <c r="I17" s="229">
        <v>-54601</v>
      </c>
      <c r="J17" s="224"/>
    </row>
    <row r="18" spans="1:10" ht="13.5" customHeight="1">
      <c r="A18" s="376"/>
      <c r="B18" s="378"/>
      <c r="C18" s="374"/>
      <c r="D18" s="373"/>
      <c r="E18" s="139" t="s">
        <v>673</v>
      </c>
      <c r="F18" s="223"/>
      <c r="G18" s="139" t="s">
        <v>257</v>
      </c>
      <c r="H18" s="230">
        <v>-645</v>
      </c>
      <c r="I18" s="229">
        <v>-382</v>
      </c>
      <c r="J18" s="224"/>
    </row>
    <row r="19" spans="1:10" ht="13.5" customHeight="1">
      <c r="A19" s="376"/>
      <c r="B19" s="378"/>
      <c r="C19" s="374"/>
      <c r="D19" s="373"/>
      <c r="E19" s="139" t="s">
        <v>674</v>
      </c>
      <c r="F19" s="223"/>
      <c r="G19" s="139" t="s">
        <v>257</v>
      </c>
      <c r="H19" s="230">
        <v>8909.7141230666875</v>
      </c>
      <c r="I19" s="229">
        <v>22826</v>
      </c>
      <c r="J19" s="224"/>
    </row>
    <row r="20" spans="1:10" ht="13.5" customHeight="1">
      <c r="A20" s="376"/>
      <c r="B20" s="378"/>
      <c r="C20" s="374"/>
      <c r="D20" s="373"/>
      <c r="E20" s="139" t="s">
        <v>675</v>
      </c>
      <c r="F20" s="223"/>
      <c r="G20" s="139" t="s">
        <v>257</v>
      </c>
      <c r="H20" s="230">
        <v>18110</v>
      </c>
      <c r="I20" s="229">
        <v>66768</v>
      </c>
      <c r="J20" s="224"/>
    </row>
    <row r="21" spans="1:10" ht="13.5" customHeight="1">
      <c r="A21" s="376"/>
      <c r="B21" s="378"/>
      <c r="C21" s="374" t="s">
        <v>676</v>
      </c>
      <c r="D21" s="377" t="s">
        <v>677</v>
      </c>
      <c r="E21" s="139" t="s">
        <v>678</v>
      </c>
      <c r="F21" s="223"/>
      <c r="G21" s="139" t="s">
        <v>679</v>
      </c>
      <c r="H21" s="231">
        <v>124582</v>
      </c>
      <c r="I21" s="232">
        <v>164090000000</v>
      </c>
      <c r="J21" s="224"/>
    </row>
    <row r="22" spans="1:10" ht="13.5" customHeight="1">
      <c r="A22" s="376"/>
      <c r="B22" s="378"/>
      <c r="C22" s="374"/>
      <c r="D22" s="377"/>
      <c r="E22" s="226" t="s">
        <v>669</v>
      </c>
      <c r="F22" s="223"/>
      <c r="G22" s="139" t="s">
        <v>679</v>
      </c>
      <c r="H22" s="231">
        <v>-103570</v>
      </c>
      <c r="I22" s="229">
        <f>I14</f>
        <v>-93578</v>
      </c>
      <c r="J22" s="224"/>
    </row>
    <row r="23" spans="1:10" ht="13.5" customHeight="1">
      <c r="A23" s="376"/>
      <c r="B23" s="378"/>
      <c r="C23" s="374"/>
      <c r="D23" s="377"/>
      <c r="E23" s="226" t="s">
        <v>670</v>
      </c>
      <c r="F23" s="223"/>
      <c r="G23" s="139" t="s">
        <v>679</v>
      </c>
      <c r="H23" s="229">
        <f>H4</f>
        <v>18176.917871000001</v>
      </c>
      <c r="I23" s="229">
        <f>I4</f>
        <v>16595</v>
      </c>
      <c r="J23" s="224"/>
    </row>
    <row r="24" spans="1:10" ht="13.5" customHeight="1">
      <c r="A24" s="376"/>
      <c r="B24" s="378"/>
      <c r="C24" s="374"/>
      <c r="D24" s="377"/>
      <c r="E24" s="226" t="s">
        <v>671</v>
      </c>
      <c r="F24" s="223"/>
      <c r="G24" s="139" t="s">
        <v>679</v>
      </c>
      <c r="H24" s="231">
        <f>H16</f>
        <v>515</v>
      </c>
      <c r="I24" s="229">
        <f>I16</f>
        <v>301</v>
      </c>
      <c r="J24" s="224"/>
    </row>
    <row r="25" spans="1:10" ht="22.5" customHeight="1">
      <c r="A25" s="376"/>
      <c r="B25" s="378"/>
      <c r="C25" s="374"/>
      <c r="D25" s="377"/>
      <c r="E25" s="225" t="s">
        <v>680</v>
      </c>
      <c r="F25" s="223"/>
      <c r="G25" s="139" t="s">
        <v>679</v>
      </c>
      <c r="H25" s="230">
        <v>806</v>
      </c>
      <c r="I25" s="229">
        <v>962</v>
      </c>
      <c r="J25" s="224"/>
    </row>
    <row r="26" spans="1:10" ht="15" customHeight="1">
      <c r="A26" s="222"/>
      <c r="B26" s="101"/>
      <c r="C26" s="101"/>
      <c r="D26" s="101"/>
      <c r="E26" s="101"/>
      <c r="F26" s="101"/>
      <c r="G26" s="101"/>
      <c r="H26" s="97"/>
      <c r="I26" s="101"/>
    </row>
    <row r="27" spans="1:10" ht="15" customHeight="1"/>
    <row r="28" spans="1:10" ht="15" customHeight="1"/>
    <row r="29" spans="1:10" ht="15" customHeight="1"/>
    <row r="30" spans="1:10" ht="15" customHeight="1"/>
    <row r="31" spans="1:10" ht="15" customHeight="1"/>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sheetData>
  <mergeCells count="10">
    <mergeCell ref="A2:A25"/>
    <mergeCell ref="C21:C25"/>
    <mergeCell ref="D21:D25"/>
    <mergeCell ref="D2:D4"/>
    <mergeCell ref="B2:B25"/>
    <mergeCell ref="E5:E7"/>
    <mergeCell ref="E2:E4"/>
    <mergeCell ref="E8:E10"/>
    <mergeCell ref="D5:D20"/>
    <mergeCell ref="C2:C20"/>
  </mergeCells>
  <pageMargins left="0.75" right="0.75" top="1" bottom="1" header="0.5" footer="0.5"/>
  <pageSetup paperSize="9" orientation="portrait" r:id="rId1"/>
  <headerFooter>
    <oddHeader>&amp;R&amp;"Arial"&amp;8&amp;K000000 [OFFICIAL]&amp;1#_x000D_</oddHeader>
  </headerFooter>
  <ignoredErrors>
    <ignoredError sqref="I10" formulaRange="1"/>
    <ignoredError sqref="I23"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23234-E8D9-4E78-9B6D-F7C9E09B4733}">
  <sheetPr>
    <tabColor theme="4" tint="0.59999389629810485"/>
  </sheetPr>
  <dimension ref="A1:K47"/>
  <sheetViews>
    <sheetView showRuler="0" topLeftCell="E25" workbookViewId="0">
      <selection activeCell="I46" sqref="I46"/>
    </sheetView>
  </sheetViews>
  <sheetFormatPr baseColWidth="10" defaultColWidth="13.1640625" defaultRowHeight="13"/>
  <cols>
    <col min="1" max="1" width="2.1640625" style="100" customWidth="1"/>
    <col min="2" max="2" width="7.83203125" style="100" customWidth="1"/>
    <col min="3" max="3" width="8.5" style="100" customWidth="1"/>
    <col min="4" max="4" width="21.5" style="100" customWidth="1"/>
    <col min="5" max="5" width="29.5" style="100" customWidth="1"/>
    <col min="6" max="6" width="88.5" style="100" customWidth="1"/>
    <col min="7" max="7" width="18.33203125" style="100" customWidth="1"/>
    <col min="8" max="10" width="13.1640625" style="100" customWidth="1"/>
    <col min="11" max="11" width="13.6640625" style="100" customWidth="1"/>
    <col min="12" max="16384" width="13.1640625" style="100"/>
  </cols>
  <sheetData>
    <row r="1" spans="1:11" ht="25" customHeight="1">
      <c r="A1" s="1"/>
    </row>
    <row r="2" spans="1:11" ht="25" customHeight="1">
      <c r="A2" s="1"/>
      <c r="B2" s="221" t="s">
        <v>2</v>
      </c>
      <c r="C2" s="219" t="s">
        <v>3</v>
      </c>
      <c r="D2" s="219" t="s">
        <v>4</v>
      </c>
      <c r="E2" s="220"/>
      <c r="F2" s="219" t="s">
        <v>5</v>
      </c>
      <c r="G2" s="217" t="s">
        <v>69</v>
      </c>
      <c r="H2" s="217" t="s">
        <v>7</v>
      </c>
      <c r="I2" s="218">
        <v>2023</v>
      </c>
      <c r="J2" s="217">
        <v>2022</v>
      </c>
    </row>
    <row r="3" spans="1:11" ht="29.25" customHeight="1">
      <c r="A3" s="105"/>
      <c r="B3" s="392"/>
      <c r="C3" s="394" t="s">
        <v>635</v>
      </c>
      <c r="D3" s="396" t="s">
        <v>636</v>
      </c>
      <c r="E3" s="391" t="s">
        <v>637</v>
      </c>
      <c r="F3" s="216" t="s">
        <v>638</v>
      </c>
      <c r="G3" s="385"/>
      <c r="H3" s="382" t="s">
        <v>237</v>
      </c>
      <c r="I3" s="388" t="s">
        <v>944</v>
      </c>
      <c r="J3" s="379" t="s">
        <v>639</v>
      </c>
      <c r="K3" s="102"/>
    </row>
    <row r="4" spans="1:11" ht="29.25" customHeight="1">
      <c r="A4" s="105"/>
      <c r="B4" s="393"/>
      <c r="C4" s="394"/>
      <c r="D4" s="396"/>
      <c r="E4" s="391"/>
      <c r="F4" s="215" t="s">
        <v>640</v>
      </c>
      <c r="G4" s="386"/>
      <c r="H4" s="383"/>
      <c r="I4" s="389"/>
      <c r="J4" s="380"/>
      <c r="K4" s="102"/>
    </row>
    <row r="5" spans="1:11" ht="29.25" customHeight="1">
      <c r="A5" s="146"/>
      <c r="B5" s="393"/>
      <c r="C5" s="394"/>
      <c r="D5" s="396"/>
      <c r="E5" s="391"/>
      <c r="F5" s="214" t="s">
        <v>641</v>
      </c>
      <c r="G5" s="387"/>
      <c r="H5" s="384"/>
      <c r="I5" s="390"/>
      <c r="J5" s="381"/>
      <c r="K5" s="102"/>
    </row>
    <row r="6" spans="1:11" ht="14.25" customHeight="1">
      <c r="A6" s="107"/>
      <c r="B6" s="393"/>
      <c r="C6" s="394"/>
      <c r="D6" s="395" t="s">
        <v>635</v>
      </c>
      <c r="E6" s="391" t="s">
        <v>620</v>
      </c>
      <c r="F6" s="391" t="s">
        <v>642</v>
      </c>
      <c r="G6" s="103" t="s">
        <v>184</v>
      </c>
      <c r="H6" s="213" t="s">
        <v>453</v>
      </c>
      <c r="I6" s="241">
        <v>2645284989</v>
      </c>
      <c r="J6" s="212">
        <v>12682</v>
      </c>
      <c r="K6" s="102"/>
    </row>
    <row r="7" spans="1:11" ht="14.25" customHeight="1">
      <c r="A7" s="107"/>
      <c r="B7" s="393"/>
      <c r="C7" s="394"/>
      <c r="D7" s="395"/>
      <c r="E7" s="391"/>
      <c r="F7" s="391"/>
      <c r="G7" s="103" t="s">
        <v>302</v>
      </c>
      <c r="H7" s="213" t="s">
        <v>453</v>
      </c>
      <c r="I7" s="241">
        <v>148160311</v>
      </c>
      <c r="J7" s="212">
        <v>722</v>
      </c>
      <c r="K7" s="102"/>
    </row>
    <row r="8" spans="1:11" ht="14.25" customHeight="1">
      <c r="A8" s="107"/>
      <c r="B8" s="393"/>
      <c r="C8" s="394"/>
      <c r="D8" s="395"/>
      <c r="E8" s="391"/>
      <c r="F8" s="391"/>
      <c r="G8" s="103" t="s">
        <v>643</v>
      </c>
      <c r="H8" s="213" t="s">
        <v>453</v>
      </c>
      <c r="I8" s="241">
        <v>7417224</v>
      </c>
      <c r="J8" s="212">
        <v>3</v>
      </c>
      <c r="K8" s="102"/>
    </row>
    <row r="9" spans="1:11" ht="14.25" customHeight="1">
      <c r="A9" s="107"/>
      <c r="B9" s="393"/>
      <c r="C9" s="394"/>
      <c r="D9" s="395"/>
      <c r="E9" s="391"/>
      <c r="F9" s="391"/>
      <c r="G9" s="103" t="s">
        <v>644</v>
      </c>
      <c r="H9" s="213" t="s">
        <v>453</v>
      </c>
      <c r="I9" s="241">
        <v>5811608</v>
      </c>
      <c r="J9" s="212">
        <v>7</v>
      </c>
      <c r="K9" s="102"/>
    </row>
    <row r="10" spans="1:11" ht="14.25" customHeight="1">
      <c r="A10" s="106"/>
      <c r="B10" s="393"/>
      <c r="C10" s="394"/>
      <c r="D10" s="395"/>
      <c r="E10" s="391"/>
      <c r="F10" s="391"/>
      <c r="G10" s="103" t="s">
        <v>645</v>
      </c>
      <c r="H10" s="213" t="s">
        <v>453</v>
      </c>
      <c r="I10" s="241">
        <v>919316</v>
      </c>
      <c r="J10" s="212">
        <v>0</v>
      </c>
      <c r="K10" s="102"/>
    </row>
    <row r="11" spans="1:11" ht="14.25" customHeight="1">
      <c r="A11" s="105"/>
      <c r="B11" s="393"/>
      <c r="C11" s="394"/>
      <c r="D11" s="395"/>
      <c r="E11" s="391"/>
      <c r="F11" s="391"/>
      <c r="G11" s="103" t="s">
        <v>646</v>
      </c>
      <c r="H11" s="213" t="s">
        <v>453</v>
      </c>
      <c r="I11" s="241">
        <v>205492907</v>
      </c>
      <c r="J11" s="212">
        <v>160</v>
      </c>
      <c r="K11" s="102"/>
    </row>
    <row r="12" spans="1:11" ht="14.25" customHeight="1">
      <c r="A12" s="145"/>
      <c r="B12" s="393"/>
      <c r="C12" s="394"/>
      <c r="D12" s="395"/>
      <c r="E12" s="391"/>
      <c r="F12" s="391"/>
      <c r="G12" s="103" t="s">
        <v>647</v>
      </c>
      <c r="H12" s="213" t="s">
        <v>453</v>
      </c>
      <c r="I12" s="241">
        <v>60157</v>
      </c>
      <c r="J12" s="212">
        <v>0</v>
      </c>
      <c r="K12" s="102"/>
    </row>
    <row r="13" spans="1:11" ht="14.25" customHeight="1">
      <c r="A13" s="145"/>
      <c r="B13" s="393"/>
      <c r="C13" s="394"/>
      <c r="D13" s="395"/>
      <c r="E13" s="391"/>
      <c r="F13" s="391"/>
      <c r="G13" s="103" t="s">
        <v>648</v>
      </c>
      <c r="H13" s="213" t="s">
        <v>453</v>
      </c>
      <c r="I13" s="241">
        <v>467057</v>
      </c>
      <c r="J13" s="212">
        <v>0</v>
      </c>
      <c r="K13" s="102"/>
    </row>
    <row r="14" spans="1:11" ht="14.25" customHeight="1">
      <c r="A14" s="145"/>
      <c r="B14" s="393"/>
      <c r="C14" s="394"/>
      <c r="D14" s="395"/>
      <c r="E14" s="391"/>
      <c r="F14" s="391"/>
      <c r="G14" s="103" t="s">
        <v>649</v>
      </c>
      <c r="H14" s="213" t="s">
        <v>453</v>
      </c>
      <c r="I14" s="241">
        <v>640145934</v>
      </c>
      <c r="J14" s="212">
        <v>885</v>
      </c>
      <c r="K14" s="102"/>
    </row>
    <row r="15" spans="1:11" ht="14.25" customHeight="1">
      <c r="A15" s="145"/>
      <c r="B15" s="393"/>
      <c r="C15" s="394"/>
      <c r="D15" s="395"/>
      <c r="E15" s="391"/>
      <c r="F15" s="391"/>
      <c r="G15" s="103" t="s">
        <v>650</v>
      </c>
      <c r="H15" s="213" t="s">
        <v>453</v>
      </c>
      <c r="I15" s="241">
        <v>3653766517</v>
      </c>
      <c r="J15" s="212">
        <v>14459</v>
      </c>
      <c r="K15" s="102"/>
    </row>
    <row r="16" spans="1:11" ht="14.25" customHeight="1">
      <c r="A16" s="145"/>
      <c r="B16" s="393"/>
      <c r="C16" s="394"/>
      <c r="D16" s="395"/>
      <c r="E16" s="391" t="s">
        <v>620</v>
      </c>
      <c r="F16" s="391" t="s">
        <v>651</v>
      </c>
      <c r="G16" s="103" t="s">
        <v>184</v>
      </c>
      <c r="H16" s="213" t="s">
        <v>453</v>
      </c>
      <c r="I16" s="241">
        <v>1290993642</v>
      </c>
      <c r="J16" s="212">
        <v>4220</v>
      </c>
      <c r="K16" s="102"/>
    </row>
    <row r="17" spans="1:11" ht="14.25" customHeight="1">
      <c r="A17" s="145"/>
      <c r="B17" s="393"/>
      <c r="C17" s="394"/>
      <c r="D17" s="395"/>
      <c r="E17" s="391"/>
      <c r="F17" s="391"/>
      <c r="G17" s="103" t="s">
        <v>302</v>
      </c>
      <c r="H17" s="213" t="s">
        <v>453</v>
      </c>
      <c r="I17" s="241">
        <v>305466742</v>
      </c>
      <c r="J17" s="212">
        <v>686</v>
      </c>
      <c r="K17" s="102"/>
    </row>
    <row r="18" spans="1:11" ht="14.25" customHeight="1">
      <c r="A18" s="145"/>
      <c r="B18" s="393"/>
      <c r="C18" s="394"/>
      <c r="D18" s="395"/>
      <c r="E18" s="391"/>
      <c r="F18" s="391"/>
      <c r="G18" s="103" t="s">
        <v>650</v>
      </c>
      <c r="H18" s="213" t="s">
        <v>453</v>
      </c>
      <c r="I18" s="241">
        <v>1596460384</v>
      </c>
      <c r="J18" s="212">
        <v>4906</v>
      </c>
      <c r="K18" s="102"/>
    </row>
    <row r="19" spans="1:11" ht="14.25" customHeight="1">
      <c r="A19" s="145"/>
      <c r="B19" s="393"/>
      <c r="C19" s="394"/>
      <c r="D19" s="395"/>
      <c r="E19" s="391" t="s">
        <v>620</v>
      </c>
      <c r="F19" s="391" t="s">
        <v>652</v>
      </c>
      <c r="G19" s="103" t="s">
        <v>184</v>
      </c>
      <c r="H19" s="213" t="s">
        <v>453</v>
      </c>
      <c r="I19" s="241">
        <v>187906998</v>
      </c>
      <c r="J19" s="212">
        <v>182</v>
      </c>
      <c r="K19" s="102"/>
    </row>
    <row r="20" spans="1:11" ht="14.25" customHeight="1">
      <c r="A20" s="144"/>
      <c r="B20" s="393"/>
      <c r="C20" s="394"/>
      <c r="D20" s="395"/>
      <c r="E20" s="391"/>
      <c r="F20" s="391"/>
      <c r="G20" s="103" t="s">
        <v>646</v>
      </c>
      <c r="H20" s="213" t="s">
        <v>453</v>
      </c>
      <c r="I20" s="241">
        <v>8878162.8676264044</v>
      </c>
      <c r="J20" s="212">
        <v>21</v>
      </c>
      <c r="K20" s="102"/>
    </row>
    <row r="21" spans="1:11" ht="14.25" customHeight="1">
      <c r="A21" s="144"/>
      <c r="B21" s="393"/>
      <c r="C21" s="394"/>
      <c r="D21" s="395"/>
      <c r="E21" s="391"/>
      <c r="F21" s="391"/>
      <c r="G21" s="103" t="s">
        <v>649</v>
      </c>
      <c r="H21" s="213" t="s">
        <v>453</v>
      </c>
      <c r="I21" s="241">
        <v>10275057.376222588</v>
      </c>
      <c r="J21" s="212"/>
      <c r="K21" s="102"/>
    </row>
    <row r="22" spans="1:11" ht="14.25" customHeight="1">
      <c r="A22" s="105"/>
      <c r="B22" s="393"/>
      <c r="C22" s="394"/>
      <c r="D22" s="395"/>
      <c r="E22" s="391"/>
      <c r="F22" s="391"/>
      <c r="G22" s="103" t="s">
        <v>302</v>
      </c>
      <c r="H22" s="213" t="s">
        <v>453</v>
      </c>
      <c r="I22" s="241">
        <v>175578592</v>
      </c>
      <c r="J22" s="212">
        <v>181</v>
      </c>
      <c r="K22" s="102"/>
    </row>
    <row r="23" spans="1:11" ht="14.25" customHeight="1">
      <c r="A23" s="105"/>
      <c r="B23" s="393"/>
      <c r="C23" s="394"/>
      <c r="D23" s="395"/>
      <c r="E23" s="391"/>
      <c r="F23" s="391"/>
      <c r="G23" s="103" t="s">
        <v>650</v>
      </c>
      <c r="H23" s="213" t="s">
        <v>453</v>
      </c>
      <c r="I23" s="241">
        <v>373760648</v>
      </c>
      <c r="J23" s="212">
        <v>384</v>
      </c>
      <c r="K23" s="102"/>
    </row>
    <row r="24" spans="1:11" ht="14.25" customHeight="1">
      <c r="A24" s="105"/>
      <c r="B24" s="393"/>
      <c r="C24" s="394"/>
      <c r="D24" s="395"/>
      <c r="E24" s="391" t="s">
        <v>653</v>
      </c>
      <c r="F24" s="391" t="s">
        <v>654</v>
      </c>
      <c r="G24" s="103" t="s">
        <v>184</v>
      </c>
      <c r="H24" s="213" t="s">
        <v>453</v>
      </c>
      <c r="I24" s="240">
        <v>4124.1856289999996</v>
      </c>
      <c r="J24" s="212">
        <v>17084</v>
      </c>
      <c r="K24" s="102"/>
    </row>
    <row r="25" spans="1:11" ht="14.25" customHeight="1">
      <c r="A25" s="105"/>
      <c r="B25" s="393"/>
      <c r="C25" s="394"/>
      <c r="D25" s="395"/>
      <c r="E25" s="391"/>
      <c r="F25" s="391"/>
      <c r="G25" s="103" t="s">
        <v>302</v>
      </c>
      <c r="H25" s="213" t="s">
        <v>453</v>
      </c>
      <c r="I25" s="240">
        <v>629.205645</v>
      </c>
      <c r="J25" s="212">
        <v>1589</v>
      </c>
      <c r="K25" s="102"/>
    </row>
    <row r="26" spans="1:11" ht="14.25" customHeight="1">
      <c r="A26" s="105"/>
      <c r="B26" s="393"/>
      <c r="C26" s="394"/>
      <c r="D26" s="395"/>
      <c r="E26" s="391"/>
      <c r="F26" s="391"/>
      <c r="G26" s="103" t="s">
        <v>643</v>
      </c>
      <c r="H26" s="213" t="s">
        <v>453</v>
      </c>
      <c r="I26" s="240">
        <v>7.417224</v>
      </c>
      <c r="J26" s="244">
        <v>3</v>
      </c>
      <c r="K26" s="102"/>
    </row>
    <row r="27" spans="1:11" ht="14.25" customHeight="1">
      <c r="A27" s="105"/>
      <c r="B27" s="393"/>
      <c r="C27" s="394"/>
      <c r="D27" s="395"/>
      <c r="E27" s="391"/>
      <c r="F27" s="391"/>
      <c r="G27" s="103" t="s">
        <v>644</v>
      </c>
      <c r="H27" s="213" t="s">
        <v>453</v>
      </c>
      <c r="I27" s="240">
        <v>5.8116079999999997</v>
      </c>
      <c r="J27" s="244">
        <v>7</v>
      </c>
      <c r="K27" s="102"/>
    </row>
    <row r="28" spans="1:11" ht="14.25" customHeight="1">
      <c r="B28" s="393"/>
      <c r="C28" s="394"/>
      <c r="D28" s="395"/>
      <c r="E28" s="391"/>
      <c r="F28" s="391"/>
      <c r="G28" s="103" t="s">
        <v>645</v>
      </c>
      <c r="H28" s="213" t="s">
        <v>453</v>
      </c>
      <c r="I28" s="240">
        <v>0.91931600000000002</v>
      </c>
      <c r="J28" s="244">
        <v>0</v>
      </c>
      <c r="K28" s="102"/>
    </row>
    <row r="29" spans="1:11" ht="14.25" customHeight="1">
      <c r="B29" s="393"/>
      <c r="C29" s="394"/>
      <c r="D29" s="395"/>
      <c r="E29" s="391"/>
      <c r="F29" s="391"/>
      <c r="G29" s="103" t="s">
        <v>646</v>
      </c>
      <c r="H29" s="213" t="s">
        <v>453</v>
      </c>
      <c r="I29" s="240">
        <v>214.3710698676264</v>
      </c>
      <c r="J29" s="244">
        <v>181</v>
      </c>
      <c r="K29" s="102"/>
    </row>
    <row r="30" spans="1:11" ht="14.25" customHeight="1">
      <c r="B30" s="393"/>
      <c r="C30" s="394"/>
      <c r="D30" s="395"/>
      <c r="E30" s="391"/>
      <c r="F30" s="391"/>
      <c r="G30" s="103" t="s">
        <v>647</v>
      </c>
      <c r="H30" s="213" t="s">
        <v>453</v>
      </c>
      <c r="I30" s="240">
        <v>6.0157000000000002E-2</v>
      </c>
      <c r="J30" s="244">
        <v>0</v>
      </c>
      <c r="K30" s="102"/>
    </row>
    <row r="31" spans="1:11" ht="14.25" customHeight="1">
      <c r="B31" s="393"/>
      <c r="C31" s="394"/>
      <c r="D31" s="395"/>
      <c r="E31" s="391"/>
      <c r="F31" s="391"/>
      <c r="G31" s="103" t="s">
        <v>648</v>
      </c>
      <c r="H31" s="213" t="s">
        <v>453</v>
      </c>
      <c r="I31" s="242">
        <v>0.467057</v>
      </c>
      <c r="J31" s="244">
        <v>0</v>
      </c>
      <c r="K31" s="102"/>
    </row>
    <row r="32" spans="1:11" ht="14.25" customHeight="1">
      <c r="B32" s="393"/>
      <c r="C32" s="394"/>
      <c r="D32" s="395"/>
      <c r="E32" s="391"/>
      <c r="F32" s="391"/>
      <c r="G32" s="103" t="s">
        <v>649</v>
      </c>
      <c r="H32" s="213" t="s">
        <v>453</v>
      </c>
      <c r="I32" s="242">
        <v>650.42099137622256</v>
      </c>
      <c r="J32" s="244">
        <v>885</v>
      </c>
      <c r="K32" s="102"/>
    </row>
    <row r="33" spans="2:11" ht="14.25" customHeight="1">
      <c r="B33" s="393"/>
      <c r="C33" s="394"/>
      <c r="D33" s="395"/>
      <c r="E33" s="391"/>
      <c r="F33" s="391"/>
      <c r="G33" s="103" t="s">
        <v>650</v>
      </c>
      <c r="H33" s="213" t="s">
        <v>453</v>
      </c>
      <c r="I33" s="242">
        <v>5632.8586972438488</v>
      </c>
      <c r="J33" s="244">
        <v>19749</v>
      </c>
      <c r="K33" s="102"/>
    </row>
    <row r="34" spans="2:11" ht="14.25" customHeight="1">
      <c r="B34" s="393"/>
      <c r="C34" s="394"/>
      <c r="D34" s="395"/>
      <c r="E34" s="391" t="s">
        <v>653</v>
      </c>
      <c r="F34" s="391" t="s">
        <v>655</v>
      </c>
      <c r="G34" s="103" t="s">
        <v>184</v>
      </c>
      <c r="H34" s="213" t="s">
        <v>453</v>
      </c>
      <c r="I34" s="243">
        <v>0</v>
      </c>
      <c r="J34" s="212">
        <v>0</v>
      </c>
      <c r="K34" s="102"/>
    </row>
    <row r="35" spans="2:11" ht="14.25" customHeight="1">
      <c r="B35" s="393"/>
      <c r="C35" s="394"/>
      <c r="D35" s="395"/>
      <c r="E35" s="391"/>
      <c r="F35" s="391"/>
      <c r="G35" s="103" t="s">
        <v>302</v>
      </c>
      <c r="H35" s="213" t="s">
        <v>453</v>
      </c>
      <c r="I35" s="243">
        <v>204189821</v>
      </c>
      <c r="J35" s="212">
        <v>218</v>
      </c>
      <c r="K35" s="102"/>
    </row>
    <row r="36" spans="2:11" ht="14.25" customHeight="1">
      <c r="B36" s="393"/>
      <c r="C36" s="394"/>
      <c r="D36" s="395"/>
      <c r="E36" s="391"/>
      <c r="F36" s="391"/>
      <c r="G36" s="103" t="s">
        <v>650</v>
      </c>
      <c r="H36" s="213" t="s">
        <v>453</v>
      </c>
      <c r="I36" s="243">
        <v>204189821</v>
      </c>
      <c r="J36" s="212">
        <v>218</v>
      </c>
      <c r="K36" s="102"/>
    </row>
    <row r="37" spans="2:11" ht="14.25" customHeight="1">
      <c r="B37" s="393"/>
      <c r="C37" s="394"/>
      <c r="D37" s="395"/>
      <c r="E37" s="391"/>
      <c r="F37" s="391" t="s">
        <v>656</v>
      </c>
      <c r="G37" s="103" t="s">
        <v>184</v>
      </c>
      <c r="H37" s="213" t="s">
        <v>453</v>
      </c>
      <c r="I37" s="243">
        <v>0</v>
      </c>
      <c r="J37" s="212">
        <v>0</v>
      </c>
      <c r="K37" s="102"/>
    </row>
    <row r="38" spans="2:11" ht="14.25" customHeight="1">
      <c r="B38" s="393"/>
      <c r="C38" s="394"/>
      <c r="D38" s="395"/>
      <c r="E38" s="391"/>
      <c r="F38" s="391"/>
      <c r="G38" s="103" t="s">
        <v>302</v>
      </c>
      <c r="H38" s="213" t="s">
        <v>453</v>
      </c>
      <c r="I38" s="243">
        <v>18360391.23</v>
      </c>
      <c r="J38" s="212">
        <v>5</v>
      </c>
      <c r="K38" s="102"/>
    </row>
    <row r="39" spans="2:11" ht="14.25" customHeight="1">
      <c r="B39" s="393"/>
      <c r="C39" s="394"/>
      <c r="D39" s="395"/>
      <c r="E39" s="391"/>
      <c r="F39" s="391"/>
      <c r="G39" s="103" t="s">
        <v>650</v>
      </c>
      <c r="H39" s="213" t="s">
        <v>453</v>
      </c>
      <c r="I39" s="243">
        <v>18360391.23</v>
      </c>
      <c r="J39" s="212">
        <v>5</v>
      </c>
      <c r="K39" s="102"/>
    </row>
    <row r="40" spans="2:11" ht="14.25" customHeight="1">
      <c r="B40" s="393"/>
      <c r="C40" s="394"/>
      <c r="D40" s="395"/>
      <c r="E40" s="391"/>
      <c r="F40" s="391" t="s">
        <v>657</v>
      </c>
      <c r="G40" s="103" t="s">
        <v>184</v>
      </c>
      <c r="H40" s="213" t="s">
        <v>453</v>
      </c>
      <c r="I40" s="243">
        <v>3112938016</v>
      </c>
      <c r="J40" s="212">
        <v>3005</v>
      </c>
      <c r="K40" s="102"/>
    </row>
    <row r="41" spans="2:11" ht="14.25" customHeight="1">
      <c r="B41" s="393"/>
      <c r="C41" s="394"/>
      <c r="D41" s="395"/>
      <c r="E41" s="391"/>
      <c r="F41" s="391"/>
      <c r="G41" s="103" t="s">
        <v>302</v>
      </c>
      <c r="H41" s="213" t="s">
        <v>453</v>
      </c>
      <c r="I41" s="243">
        <v>253360422.15182343</v>
      </c>
      <c r="J41" s="212">
        <v>225</v>
      </c>
      <c r="K41" s="102"/>
    </row>
    <row r="42" spans="2:11" ht="14.25" customHeight="1">
      <c r="B42" s="393"/>
      <c r="C42" s="394"/>
      <c r="D42" s="395"/>
      <c r="E42" s="391"/>
      <c r="F42" s="391"/>
      <c r="G42" s="103" t="s">
        <v>650</v>
      </c>
      <c r="H42" s="213" t="s">
        <v>453</v>
      </c>
      <c r="I42" s="243">
        <v>3366298438.1518235</v>
      </c>
      <c r="J42" s="212">
        <v>3230</v>
      </c>
      <c r="K42" s="102"/>
    </row>
    <row r="43" spans="2:11" ht="14.25" customHeight="1">
      <c r="B43" s="211"/>
      <c r="C43" s="101"/>
      <c r="D43" s="101"/>
      <c r="E43" s="101"/>
      <c r="F43" s="101"/>
      <c r="G43" s="101"/>
      <c r="H43" s="101"/>
      <c r="I43" s="211"/>
      <c r="J43" s="101"/>
    </row>
    <row r="44" spans="2:11" ht="15" customHeight="1"/>
    <row r="45" spans="2:11" ht="15" customHeight="1"/>
    <row r="46" spans="2:11" ht="15" customHeight="1"/>
    <row r="47" spans="2:11" ht="15" customHeight="1"/>
  </sheetData>
  <mergeCells count="21">
    <mergeCell ref="B3:B42"/>
    <mergeCell ref="C3:C42"/>
    <mergeCell ref="D6:D42"/>
    <mergeCell ref="E24:E33"/>
    <mergeCell ref="F24:F33"/>
    <mergeCell ref="F40:F42"/>
    <mergeCell ref="F34:F36"/>
    <mergeCell ref="F37:F39"/>
    <mergeCell ref="E34:E42"/>
    <mergeCell ref="F16:F18"/>
    <mergeCell ref="E6:E15"/>
    <mergeCell ref="E16:E18"/>
    <mergeCell ref="E19:E23"/>
    <mergeCell ref="F19:F23"/>
    <mergeCell ref="D3:D5"/>
    <mergeCell ref="E3:E5"/>
    <mergeCell ref="J3:J5"/>
    <mergeCell ref="H3:H5"/>
    <mergeCell ref="G3:G5"/>
    <mergeCell ref="I3:I5"/>
    <mergeCell ref="F6:F15"/>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41EBC-CDCD-4E5F-845F-745E66516EFF}">
  <sheetPr>
    <tabColor theme="4" tint="0.39997558519241921"/>
  </sheetPr>
  <dimension ref="A1:P133"/>
  <sheetViews>
    <sheetView showRuler="0" topLeftCell="D1" zoomScale="78" zoomScaleNormal="70" workbookViewId="0">
      <selection activeCell="F145" sqref="F145"/>
    </sheetView>
  </sheetViews>
  <sheetFormatPr baseColWidth="10" defaultColWidth="13.1640625" defaultRowHeight="13"/>
  <cols>
    <col min="1" max="2" width="19.5" style="100" customWidth="1"/>
    <col min="3" max="3" width="2.1640625" style="100" customWidth="1"/>
    <col min="4" max="4" width="7.83203125" style="100" customWidth="1"/>
    <col min="5" max="5" width="8.5" style="100" customWidth="1"/>
    <col min="6" max="6" width="17.5" style="100" customWidth="1"/>
    <col min="7" max="7" width="20.33203125" style="100" customWidth="1"/>
    <col min="8" max="9" width="42.5" style="100" customWidth="1"/>
    <col min="10" max="10" width="14.1640625" style="100" customWidth="1"/>
    <col min="11" max="11" width="39.5" style="112" customWidth="1"/>
    <col min="12" max="12" width="44.6640625" style="100" customWidth="1"/>
    <col min="13" max="15" width="11.83203125" style="100" customWidth="1"/>
    <col min="16" max="16" width="13.6640625" style="100" customWidth="1"/>
    <col min="17" max="16384" width="13.1640625" style="100"/>
  </cols>
  <sheetData>
    <row r="1" spans="1:16" ht="25" customHeight="1">
      <c r="A1" s="155" t="s">
        <v>0</v>
      </c>
      <c r="B1" s="155" t="s">
        <v>1</v>
      </c>
      <c r="C1" s="1"/>
    </row>
    <row r="2" spans="1:16" ht="25" customHeight="1">
      <c r="A2" s="154"/>
      <c r="B2" s="154"/>
      <c r="C2" s="1"/>
      <c r="D2" s="153" t="s">
        <v>2</v>
      </c>
      <c r="E2" s="152" t="s">
        <v>3</v>
      </c>
      <c r="F2" s="152" t="s">
        <v>262</v>
      </c>
      <c r="G2" s="152"/>
      <c r="H2" s="152" t="s">
        <v>5</v>
      </c>
      <c r="I2" s="152" t="s">
        <v>69</v>
      </c>
      <c r="J2" s="151" t="s">
        <v>7</v>
      </c>
      <c r="K2" s="150">
        <v>2023</v>
      </c>
      <c r="L2" s="149">
        <v>2022</v>
      </c>
      <c r="M2" s="148">
        <v>2021</v>
      </c>
      <c r="N2" s="148">
        <v>2020</v>
      </c>
      <c r="O2" s="148">
        <v>2019</v>
      </c>
    </row>
    <row r="3" spans="1:16" ht="14.25" customHeight="1">
      <c r="A3" s="113" t="s">
        <v>304</v>
      </c>
      <c r="B3" s="113" t="s">
        <v>14</v>
      </c>
      <c r="C3" s="105"/>
      <c r="D3" s="400"/>
      <c r="E3" s="394" t="s">
        <v>682</v>
      </c>
      <c r="F3" s="407" t="s">
        <v>683</v>
      </c>
      <c r="G3" s="121" t="s">
        <v>305</v>
      </c>
      <c r="H3" s="139" t="s">
        <v>306</v>
      </c>
      <c r="I3" s="225"/>
      <c r="J3" s="252" t="s">
        <v>268</v>
      </c>
      <c r="K3" s="246">
        <v>22177</v>
      </c>
      <c r="L3" s="147">
        <v>21807</v>
      </c>
      <c r="M3" s="116"/>
      <c r="N3" s="116"/>
      <c r="O3" s="116"/>
      <c r="P3" s="102"/>
    </row>
    <row r="4" spans="1:16" ht="14.25" customHeight="1">
      <c r="A4" s="114" t="s">
        <v>319</v>
      </c>
      <c r="B4" s="113" t="s">
        <v>14</v>
      </c>
      <c r="C4" s="105"/>
      <c r="D4" s="401"/>
      <c r="E4" s="394"/>
      <c r="F4" s="408"/>
      <c r="G4" s="396" t="s">
        <v>684</v>
      </c>
      <c r="H4" s="139" t="s">
        <v>322</v>
      </c>
      <c r="I4" s="223"/>
      <c r="J4" s="252" t="s">
        <v>120</v>
      </c>
      <c r="K4" s="247">
        <v>0.08</v>
      </c>
      <c r="L4" s="140">
        <v>7.55</v>
      </c>
      <c r="M4" s="116"/>
      <c r="N4" s="116"/>
      <c r="O4" s="116"/>
      <c r="P4" s="102"/>
    </row>
    <row r="5" spans="1:16" ht="14.25" customHeight="1">
      <c r="A5" s="114" t="s">
        <v>323</v>
      </c>
      <c r="B5" s="113" t="s">
        <v>14</v>
      </c>
      <c r="C5" s="146"/>
      <c r="D5" s="401"/>
      <c r="E5" s="394"/>
      <c r="F5" s="408"/>
      <c r="G5" s="396"/>
      <c r="H5" s="139" t="s">
        <v>324</v>
      </c>
      <c r="I5" s="223"/>
      <c r="J5" s="252" t="s">
        <v>120</v>
      </c>
      <c r="K5" s="253">
        <v>0.74729999999999996</v>
      </c>
      <c r="L5" s="140">
        <v>75.66</v>
      </c>
      <c r="M5" s="116"/>
      <c r="N5" s="116"/>
      <c r="O5" s="116"/>
      <c r="P5" s="102"/>
    </row>
    <row r="6" spans="1:16" ht="14.25" customHeight="1">
      <c r="A6" s="114" t="s">
        <v>326</v>
      </c>
      <c r="B6" s="113" t="s">
        <v>14</v>
      </c>
      <c r="C6" s="107"/>
      <c r="D6" s="401"/>
      <c r="E6" s="394"/>
      <c r="F6" s="408"/>
      <c r="G6" s="396"/>
      <c r="H6" s="139" t="s">
        <v>327</v>
      </c>
      <c r="I6" s="223"/>
      <c r="J6" s="252" t="s">
        <v>120</v>
      </c>
      <c r="K6" s="247">
        <v>0.17</v>
      </c>
      <c r="L6" s="140">
        <v>16.79</v>
      </c>
      <c r="M6" s="116"/>
      <c r="N6" s="116"/>
      <c r="O6" s="116"/>
      <c r="P6" s="102"/>
    </row>
    <row r="7" spans="1:16" ht="25" customHeight="1">
      <c r="A7" s="114" t="s">
        <v>329</v>
      </c>
      <c r="B7" s="113" t="s">
        <v>14</v>
      </c>
      <c r="C7" s="107"/>
      <c r="D7" s="401"/>
      <c r="E7" s="394"/>
      <c r="F7" s="408"/>
      <c r="G7" s="396"/>
      <c r="H7" s="139" t="s">
        <v>330</v>
      </c>
      <c r="I7" s="223"/>
      <c r="J7" s="252" t="s">
        <v>120</v>
      </c>
      <c r="K7" s="247">
        <v>0.28999999999999998</v>
      </c>
      <c r="L7" s="140">
        <v>28.16</v>
      </c>
      <c r="M7" s="116"/>
      <c r="N7" s="116"/>
      <c r="O7" s="116"/>
      <c r="P7" s="102"/>
    </row>
    <row r="8" spans="1:16" ht="25" customHeight="1">
      <c r="A8" s="114" t="s">
        <v>334</v>
      </c>
      <c r="B8" s="113" t="s">
        <v>14</v>
      </c>
      <c r="C8" s="107"/>
      <c r="D8" s="401"/>
      <c r="E8" s="394"/>
      <c r="F8" s="408"/>
      <c r="G8" s="396"/>
      <c r="H8" s="139" t="s">
        <v>335</v>
      </c>
      <c r="I8" s="139"/>
      <c r="J8" s="252" t="s">
        <v>120</v>
      </c>
      <c r="K8" s="247">
        <v>0.28999999999999998</v>
      </c>
      <c r="L8" s="140">
        <v>28.42</v>
      </c>
      <c r="M8" s="116"/>
      <c r="N8" s="116"/>
      <c r="O8" s="116"/>
      <c r="P8" s="102"/>
    </row>
    <row r="9" spans="1:16" ht="14.25" customHeight="1">
      <c r="A9" s="114" t="s">
        <v>337</v>
      </c>
      <c r="B9" s="113" t="s">
        <v>14</v>
      </c>
      <c r="C9" s="107"/>
      <c r="D9" s="401"/>
      <c r="E9" s="394"/>
      <c r="F9" s="408"/>
      <c r="G9" s="396"/>
      <c r="H9" s="139" t="s">
        <v>338</v>
      </c>
      <c r="I9" s="139"/>
      <c r="J9" s="252" t="s">
        <v>120</v>
      </c>
      <c r="K9" s="247">
        <v>0.18</v>
      </c>
      <c r="L9" s="140">
        <v>19.079999999999998</v>
      </c>
      <c r="M9" s="116"/>
      <c r="N9" s="116"/>
      <c r="O9" s="116"/>
      <c r="P9" s="102"/>
    </row>
    <row r="10" spans="1:16" ht="34.25" customHeight="1">
      <c r="A10" s="114" t="s">
        <v>340</v>
      </c>
      <c r="B10" s="113" t="s">
        <v>14</v>
      </c>
      <c r="C10" s="106"/>
      <c r="D10" s="401"/>
      <c r="E10" s="394"/>
      <c r="F10" s="408"/>
      <c r="G10" s="396"/>
      <c r="H10" s="139" t="s">
        <v>685</v>
      </c>
      <c r="I10" s="139"/>
      <c r="J10" s="252" t="s">
        <v>120</v>
      </c>
      <c r="K10" s="247">
        <v>0.84</v>
      </c>
      <c r="L10" s="140">
        <v>83.03</v>
      </c>
      <c r="M10" s="116"/>
      <c r="N10" s="116"/>
      <c r="O10" s="116"/>
      <c r="P10" s="102"/>
    </row>
    <row r="11" spans="1:16" ht="14.25" customHeight="1">
      <c r="A11" s="114" t="s">
        <v>343</v>
      </c>
      <c r="B11" s="113" t="s">
        <v>14</v>
      </c>
      <c r="C11" s="105"/>
      <c r="D11" s="401"/>
      <c r="E11" s="394"/>
      <c r="F11" s="408"/>
      <c r="G11" s="396"/>
      <c r="H11" s="139" t="s">
        <v>344</v>
      </c>
      <c r="I11" s="139"/>
      <c r="J11" s="252" t="s">
        <v>120</v>
      </c>
      <c r="K11" s="253">
        <v>0.90600000000000003</v>
      </c>
      <c r="L11" s="140">
        <v>91.95</v>
      </c>
      <c r="M11" s="116"/>
      <c r="N11" s="116"/>
      <c r="O11" s="116"/>
      <c r="P11" s="102"/>
    </row>
    <row r="12" spans="1:16" ht="14.25" customHeight="1">
      <c r="A12" s="114" t="s">
        <v>346</v>
      </c>
      <c r="B12" s="113" t="s">
        <v>14</v>
      </c>
      <c r="C12" s="145"/>
      <c r="D12" s="401"/>
      <c r="E12" s="394"/>
      <c r="F12" s="408"/>
      <c r="G12" s="396"/>
      <c r="H12" s="139" t="s">
        <v>347</v>
      </c>
      <c r="I12" s="139"/>
      <c r="J12" s="252" t="s">
        <v>120</v>
      </c>
      <c r="K12" s="253">
        <v>9.4E-2</v>
      </c>
      <c r="L12" s="140">
        <v>8.0500000000000007</v>
      </c>
      <c r="M12" s="116"/>
      <c r="N12" s="116"/>
      <c r="O12" s="116"/>
      <c r="P12" s="102"/>
    </row>
    <row r="13" spans="1:16" ht="14.25" customHeight="1">
      <c r="A13" s="114" t="s">
        <v>349</v>
      </c>
      <c r="B13" s="113" t="s">
        <v>14</v>
      </c>
      <c r="C13" s="145"/>
      <c r="D13" s="401"/>
      <c r="E13" s="394"/>
      <c r="F13" s="408"/>
      <c r="G13" s="396"/>
      <c r="H13" s="139" t="s">
        <v>350</v>
      </c>
      <c r="I13" s="139"/>
      <c r="J13" s="252" t="s">
        <v>120</v>
      </c>
      <c r="K13" s="253"/>
      <c r="L13" s="140">
        <v>2.82</v>
      </c>
      <c r="M13" s="116"/>
      <c r="N13" s="116"/>
      <c r="O13" s="116"/>
      <c r="P13" s="102"/>
    </row>
    <row r="14" spans="1:16" ht="14.25" customHeight="1">
      <c r="A14" s="114" t="s">
        <v>351</v>
      </c>
      <c r="B14" s="113" t="s">
        <v>14</v>
      </c>
      <c r="C14" s="145"/>
      <c r="D14" s="401"/>
      <c r="E14" s="394"/>
      <c r="F14" s="408"/>
      <c r="G14" s="396"/>
      <c r="H14" s="139" t="s">
        <v>352</v>
      </c>
      <c r="I14" s="139"/>
      <c r="J14" s="252" t="s">
        <v>120</v>
      </c>
      <c r="K14" s="253">
        <v>2.1600000000000001E-2</v>
      </c>
      <c r="L14" s="117">
        <v>2.39</v>
      </c>
      <c r="M14" s="116"/>
      <c r="N14" s="116"/>
      <c r="O14" s="116"/>
      <c r="P14" s="102"/>
    </row>
    <row r="15" spans="1:16" ht="14.25" customHeight="1">
      <c r="A15" s="114" t="s">
        <v>353</v>
      </c>
      <c r="B15" s="113" t="s">
        <v>14</v>
      </c>
      <c r="C15" s="145"/>
      <c r="D15" s="401"/>
      <c r="E15" s="394"/>
      <c r="F15" s="408"/>
      <c r="G15" s="396"/>
      <c r="H15" s="139" t="s">
        <v>686</v>
      </c>
      <c r="I15" s="139"/>
      <c r="J15" s="252" t="s">
        <v>120</v>
      </c>
      <c r="K15" s="253">
        <v>4.3200000000000002E-2</v>
      </c>
      <c r="L15" s="117">
        <v>5.21</v>
      </c>
      <c r="M15" s="116"/>
      <c r="N15" s="116"/>
      <c r="O15" s="116"/>
      <c r="P15" s="102"/>
    </row>
    <row r="16" spans="1:16" ht="25" customHeight="1">
      <c r="A16" s="114" t="s">
        <v>356</v>
      </c>
      <c r="B16" s="113" t="s">
        <v>14</v>
      </c>
      <c r="C16" s="145"/>
      <c r="D16" s="401"/>
      <c r="E16" s="394"/>
      <c r="F16" s="408"/>
      <c r="G16" s="396"/>
      <c r="H16" s="139" t="s">
        <v>357</v>
      </c>
      <c r="I16" s="139"/>
      <c r="J16" s="252" t="s">
        <v>120</v>
      </c>
      <c r="K16" s="253">
        <v>0.11609999999999999</v>
      </c>
      <c r="L16" s="117">
        <v>12.58</v>
      </c>
      <c r="M16" s="116"/>
      <c r="N16" s="116"/>
      <c r="O16" s="116"/>
      <c r="P16" s="102"/>
    </row>
    <row r="17" spans="1:16" ht="14.25" customHeight="1">
      <c r="A17" s="114" t="s">
        <v>360</v>
      </c>
      <c r="B17" s="113" t="s">
        <v>14</v>
      </c>
      <c r="C17" s="145"/>
      <c r="D17" s="401"/>
      <c r="E17" s="394"/>
      <c r="F17" s="408"/>
      <c r="G17" s="396"/>
      <c r="H17" s="139" t="s">
        <v>687</v>
      </c>
      <c r="I17" s="139"/>
      <c r="J17" s="252" t="s">
        <v>257</v>
      </c>
      <c r="K17" s="246">
        <v>1082547415</v>
      </c>
      <c r="L17" s="117">
        <v>1189</v>
      </c>
      <c r="M17" s="116"/>
      <c r="N17" s="116"/>
      <c r="O17" s="116"/>
      <c r="P17" s="102"/>
    </row>
    <row r="18" spans="1:16" ht="25" customHeight="1">
      <c r="A18" s="114" t="s">
        <v>363</v>
      </c>
      <c r="B18" s="113" t="s">
        <v>14</v>
      </c>
      <c r="C18" s="145"/>
      <c r="D18" s="401"/>
      <c r="E18" s="394"/>
      <c r="F18" s="408"/>
      <c r="G18" s="396"/>
      <c r="H18" s="139" t="s">
        <v>364</v>
      </c>
      <c r="I18" s="139"/>
      <c r="J18" s="252" t="s">
        <v>268</v>
      </c>
      <c r="K18" s="246">
        <v>45</v>
      </c>
      <c r="L18" s="117">
        <v>168</v>
      </c>
      <c r="M18" s="116"/>
      <c r="N18" s="116"/>
      <c r="O18" s="116"/>
      <c r="P18" s="102"/>
    </row>
    <row r="19" spans="1:16" ht="25" customHeight="1">
      <c r="A19" s="114" t="s">
        <v>367</v>
      </c>
      <c r="B19" s="113" t="s">
        <v>14</v>
      </c>
      <c r="C19" s="145"/>
      <c r="D19" s="401"/>
      <c r="E19" s="394"/>
      <c r="F19" s="408"/>
      <c r="G19" s="396"/>
      <c r="H19" s="139" t="s">
        <v>368</v>
      </c>
      <c r="I19" s="139"/>
      <c r="J19" s="252" t="s">
        <v>268</v>
      </c>
      <c r="K19" s="246">
        <v>8583</v>
      </c>
      <c r="L19" s="117">
        <v>21724</v>
      </c>
      <c r="M19" s="116"/>
      <c r="N19" s="116"/>
      <c r="O19" s="116"/>
      <c r="P19" s="102"/>
    </row>
    <row r="20" spans="1:16" ht="25" customHeight="1">
      <c r="A20" s="114" t="s">
        <v>371</v>
      </c>
      <c r="B20" s="113" t="s">
        <v>14</v>
      </c>
      <c r="C20" s="144"/>
      <c r="D20" s="401"/>
      <c r="E20" s="394"/>
      <c r="F20" s="408"/>
      <c r="G20" s="396"/>
      <c r="H20" s="139" t="s">
        <v>372</v>
      </c>
      <c r="I20" s="139"/>
      <c r="J20" s="252" t="s">
        <v>120</v>
      </c>
      <c r="K20" s="247">
        <v>1</v>
      </c>
      <c r="L20" s="117">
        <v>1</v>
      </c>
      <c r="M20" s="116"/>
      <c r="N20" s="116"/>
      <c r="O20" s="116"/>
      <c r="P20" s="102"/>
    </row>
    <row r="21" spans="1:16" ht="14.25" customHeight="1">
      <c r="A21" s="114" t="s">
        <v>374</v>
      </c>
      <c r="B21" s="113" t="s">
        <v>14</v>
      </c>
      <c r="C21" s="105"/>
      <c r="D21" s="401"/>
      <c r="E21" s="394"/>
      <c r="F21" s="408"/>
      <c r="G21" s="396"/>
      <c r="H21" s="139" t="s">
        <v>375</v>
      </c>
      <c r="I21" s="139"/>
      <c r="J21" s="252" t="s">
        <v>120</v>
      </c>
      <c r="K21" s="247">
        <v>0.73</v>
      </c>
      <c r="L21" s="117">
        <v>78.75</v>
      </c>
      <c r="M21" s="116"/>
      <c r="N21" s="116"/>
      <c r="O21" s="116"/>
      <c r="P21" s="102"/>
    </row>
    <row r="22" spans="1:16" ht="14.25" customHeight="1">
      <c r="A22" s="114" t="s">
        <v>378</v>
      </c>
      <c r="B22" s="113" t="s">
        <v>14</v>
      </c>
      <c r="C22" s="105"/>
      <c r="D22" s="401"/>
      <c r="E22" s="394"/>
      <c r="F22" s="408"/>
      <c r="G22" s="396"/>
      <c r="H22" s="139" t="s">
        <v>379</v>
      </c>
      <c r="I22" s="139"/>
      <c r="J22" s="252" t="s">
        <v>120</v>
      </c>
      <c r="K22" s="247">
        <v>0.27</v>
      </c>
      <c r="L22" s="117">
        <v>21.25</v>
      </c>
      <c r="M22" s="116"/>
      <c r="N22" s="116"/>
      <c r="O22" s="116"/>
      <c r="P22" s="102"/>
    </row>
    <row r="23" spans="1:16" s="123" customFormat="1" ht="14.25" customHeight="1">
      <c r="A23" s="132" t="s">
        <v>688</v>
      </c>
      <c r="B23" s="131" t="s">
        <v>14</v>
      </c>
      <c r="C23" s="143"/>
      <c r="D23" s="401"/>
      <c r="E23" s="394"/>
      <c r="F23" s="408"/>
      <c r="G23" s="396" t="s">
        <v>689</v>
      </c>
      <c r="H23" s="254"/>
      <c r="I23" s="254"/>
      <c r="J23" s="255" t="s">
        <v>120</v>
      </c>
      <c r="K23" s="256"/>
      <c r="L23" s="126">
        <v>93.45</v>
      </c>
      <c r="M23" s="125"/>
      <c r="N23" s="125"/>
      <c r="O23" s="125"/>
      <c r="P23" s="124"/>
    </row>
    <row r="24" spans="1:16" ht="25" customHeight="1">
      <c r="A24" s="114" t="s">
        <v>690</v>
      </c>
      <c r="B24" s="113" t="s">
        <v>14</v>
      </c>
      <c r="C24" s="105"/>
      <c r="D24" s="401"/>
      <c r="E24" s="394"/>
      <c r="F24" s="408"/>
      <c r="G24" s="396"/>
      <c r="H24" s="139" t="s">
        <v>967</v>
      </c>
      <c r="I24" s="139"/>
      <c r="J24" s="252" t="s">
        <v>20</v>
      </c>
      <c r="K24" s="246">
        <v>17546</v>
      </c>
      <c r="L24" s="117">
        <v>17386</v>
      </c>
      <c r="M24" s="116"/>
      <c r="N24" s="116"/>
      <c r="O24" s="116"/>
      <c r="P24" s="102"/>
    </row>
    <row r="25" spans="1:16" ht="25" customHeight="1">
      <c r="A25" s="114" t="s">
        <v>691</v>
      </c>
      <c r="B25" s="113" t="s">
        <v>14</v>
      </c>
      <c r="C25" s="105"/>
      <c r="D25" s="401"/>
      <c r="E25" s="394"/>
      <c r="F25" s="408"/>
      <c r="G25" s="396"/>
      <c r="H25" s="139" t="s">
        <v>692</v>
      </c>
      <c r="I25" s="139"/>
      <c r="J25" s="252" t="s">
        <v>20</v>
      </c>
      <c r="K25" s="246">
        <v>7307</v>
      </c>
      <c r="L25" s="117">
        <v>7526</v>
      </c>
      <c r="M25" s="116"/>
      <c r="N25" s="116"/>
      <c r="O25" s="116"/>
      <c r="P25" s="102"/>
    </row>
    <row r="26" spans="1:16" ht="14.25" customHeight="1">
      <c r="A26" s="114" t="s">
        <v>693</v>
      </c>
      <c r="B26" s="113" t="s">
        <v>14</v>
      </c>
      <c r="C26" s="105"/>
      <c r="D26" s="401"/>
      <c r="E26" s="394"/>
      <c r="F26" s="408"/>
      <c r="G26" s="396"/>
      <c r="H26" s="139" t="s">
        <v>694</v>
      </c>
      <c r="I26" s="139"/>
      <c r="J26" s="252" t="s">
        <v>20</v>
      </c>
      <c r="K26" s="246">
        <v>7192</v>
      </c>
      <c r="L26" s="117">
        <v>6817</v>
      </c>
      <c r="M26" s="116"/>
      <c r="N26" s="116"/>
      <c r="O26" s="116"/>
      <c r="P26" s="102"/>
    </row>
    <row r="27" spans="1:16" ht="14.25" customHeight="1">
      <c r="A27" s="114" t="s">
        <v>695</v>
      </c>
      <c r="B27" s="113" t="s">
        <v>14</v>
      </c>
      <c r="D27" s="401"/>
      <c r="E27" s="394"/>
      <c r="F27" s="408"/>
      <c r="G27" s="396"/>
      <c r="H27" s="139" t="s">
        <v>696</v>
      </c>
      <c r="I27" s="139"/>
      <c r="J27" s="252" t="s">
        <v>20</v>
      </c>
      <c r="K27" s="246">
        <v>2303</v>
      </c>
      <c r="L27" s="117">
        <v>2231</v>
      </c>
      <c r="M27" s="116"/>
      <c r="N27" s="116"/>
      <c r="O27" s="116"/>
      <c r="P27" s="102"/>
    </row>
    <row r="28" spans="1:16" ht="25" customHeight="1">
      <c r="A28" s="114" t="s">
        <v>697</v>
      </c>
      <c r="B28" s="113" t="s">
        <v>14</v>
      </c>
      <c r="D28" s="401"/>
      <c r="E28" s="394"/>
      <c r="F28" s="408"/>
      <c r="G28" s="396"/>
      <c r="H28" s="139" t="s">
        <v>698</v>
      </c>
      <c r="I28" s="139"/>
      <c r="J28" s="252" t="s">
        <v>20</v>
      </c>
      <c r="K28" s="246">
        <v>0</v>
      </c>
      <c r="L28" s="117">
        <v>0</v>
      </c>
      <c r="M28" s="116"/>
      <c r="N28" s="116"/>
      <c r="O28" s="116"/>
      <c r="P28" s="102"/>
    </row>
    <row r="29" spans="1:16" ht="25" customHeight="1">
      <c r="A29" s="114" t="s">
        <v>699</v>
      </c>
      <c r="B29" s="113" t="s">
        <v>14</v>
      </c>
      <c r="D29" s="401"/>
      <c r="E29" s="394"/>
      <c r="F29" s="408"/>
      <c r="G29" s="396"/>
      <c r="H29" s="139" t="s">
        <v>700</v>
      </c>
      <c r="I29" s="139"/>
      <c r="J29" s="252" t="s">
        <v>20</v>
      </c>
      <c r="K29" s="246">
        <v>744</v>
      </c>
      <c r="L29" s="117">
        <v>812</v>
      </c>
      <c r="M29" s="116"/>
      <c r="N29" s="116"/>
      <c r="O29" s="116"/>
      <c r="P29" s="102"/>
    </row>
    <row r="30" spans="1:16" ht="14.25" customHeight="1">
      <c r="A30" s="114" t="s">
        <v>701</v>
      </c>
      <c r="B30" s="113" t="s">
        <v>14</v>
      </c>
      <c r="D30" s="401"/>
      <c r="E30" s="394"/>
      <c r="F30" s="408"/>
      <c r="G30" s="396"/>
      <c r="H30" s="139" t="s">
        <v>622</v>
      </c>
      <c r="I30" s="139"/>
      <c r="J30" s="252" t="s">
        <v>20</v>
      </c>
      <c r="K30" s="258">
        <v>17546</v>
      </c>
      <c r="L30" s="117">
        <v>17386</v>
      </c>
      <c r="M30" s="116"/>
      <c r="N30" s="116"/>
      <c r="O30" s="116"/>
      <c r="P30" s="102"/>
    </row>
    <row r="31" spans="1:16" ht="14.25" customHeight="1">
      <c r="A31" s="114" t="s">
        <v>702</v>
      </c>
      <c r="B31" s="113" t="s">
        <v>14</v>
      </c>
      <c r="D31" s="401"/>
      <c r="E31" s="394"/>
      <c r="F31" s="408"/>
      <c r="G31" s="396"/>
      <c r="H31" s="373" t="s">
        <v>703</v>
      </c>
      <c r="I31" s="139"/>
      <c r="J31" s="252" t="s">
        <v>120</v>
      </c>
      <c r="K31" s="246"/>
      <c r="L31" s="117">
        <v>93.45</v>
      </c>
      <c r="M31" s="116"/>
      <c r="N31" s="116"/>
      <c r="O31" s="116"/>
      <c r="P31" s="102"/>
    </row>
    <row r="32" spans="1:16" ht="14.25" customHeight="1">
      <c r="A32" s="114" t="s">
        <v>704</v>
      </c>
      <c r="B32" s="113" t="s">
        <v>14</v>
      </c>
      <c r="D32" s="401"/>
      <c r="E32" s="394"/>
      <c r="F32" s="408"/>
      <c r="G32" s="396"/>
      <c r="H32" s="373"/>
      <c r="I32" s="139" t="s">
        <v>184</v>
      </c>
      <c r="J32" s="252" t="s">
        <v>268</v>
      </c>
      <c r="K32" s="249">
        <v>17272</v>
      </c>
      <c r="L32" s="117">
        <v>20377</v>
      </c>
      <c r="M32" s="116"/>
      <c r="N32" s="116"/>
      <c r="O32" s="116"/>
      <c r="P32" s="102"/>
    </row>
    <row r="33" spans="1:16" ht="14.25" customHeight="1">
      <c r="A33" s="114" t="s">
        <v>705</v>
      </c>
      <c r="B33" s="113" t="s">
        <v>14</v>
      </c>
      <c r="D33" s="401"/>
      <c r="E33" s="394"/>
      <c r="F33" s="408"/>
      <c r="G33" s="396"/>
      <c r="H33" s="373"/>
      <c r="I33" s="139" t="s">
        <v>302</v>
      </c>
      <c r="J33" s="252" t="s">
        <v>268</v>
      </c>
      <c r="K33" s="253">
        <v>0.16619999999999999</v>
      </c>
      <c r="L33" s="117">
        <v>1347</v>
      </c>
      <c r="M33" s="116"/>
      <c r="N33" s="116"/>
      <c r="O33" s="116"/>
      <c r="P33" s="102"/>
    </row>
    <row r="34" spans="1:16" ht="14.25" customHeight="1">
      <c r="A34" s="114" t="s">
        <v>706</v>
      </c>
      <c r="B34" s="113" t="s">
        <v>14</v>
      </c>
      <c r="D34" s="401"/>
      <c r="E34" s="394"/>
      <c r="F34" s="408"/>
      <c r="G34" s="396"/>
      <c r="H34" s="373"/>
      <c r="I34" s="139"/>
      <c r="J34" s="252" t="s">
        <v>268</v>
      </c>
      <c r="K34" s="246"/>
      <c r="L34" s="117">
        <v>21724</v>
      </c>
      <c r="M34" s="116"/>
      <c r="N34" s="116"/>
      <c r="O34" s="116"/>
      <c r="P34" s="102"/>
    </row>
    <row r="35" spans="1:16" ht="14.25" customHeight="1">
      <c r="A35" s="114" t="s">
        <v>707</v>
      </c>
      <c r="B35" s="113" t="s">
        <v>14</v>
      </c>
      <c r="D35" s="401"/>
      <c r="E35" s="394"/>
      <c r="F35" s="408"/>
      <c r="G35" s="410" t="s">
        <v>442</v>
      </c>
      <c r="H35" s="373" t="s">
        <v>708</v>
      </c>
      <c r="I35" s="139" t="s">
        <v>709</v>
      </c>
      <c r="J35" s="257" t="s">
        <v>120</v>
      </c>
      <c r="K35" s="246" t="s">
        <v>966</v>
      </c>
      <c r="L35" s="117">
        <v>7.73</v>
      </c>
      <c r="M35" s="116"/>
      <c r="N35" s="116"/>
      <c r="O35" s="116"/>
      <c r="P35" s="102"/>
    </row>
    <row r="36" spans="1:16" ht="14.25" customHeight="1">
      <c r="A36" s="114" t="s">
        <v>710</v>
      </c>
      <c r="B36" s="113" t="s">
        <v>14</v>
      </c>
      <c r="D36" s="401"/>
      <c r="E36" s="394"/>
      <c r="F36" s="408"/>
      <c r="G36" s="411"/>
      <c r="H36" s="373"/>
      <c r="I36" s="139" t="s">
        <v>393</v>
      </c>
      <c r="J36" s="252" t="s">
        <v>120</v>
      </c>
      <c r="K36" s="246" t="s">
        <v>965</v>
      </c>
      <c r="L36" s="117">
        <v>0.36</v>
      </c>
      <c r="M36" s="116"/>
      <c r="N36" s="116"/>
      <c r="O36" s="116"/>
      <c r="P36" s="102"/>
    </row>
    <row r="37" spans="1:16" ht="14.25" customHeight="1">
      <c r="A37" s="114" t="s">
        <v>711</v>
      </c>
      <c r="B37" s="113" t="s">
        <v>14</v>
      </c>
      <c r="D37" s="401"/>
      <c r="E37" s="394"/>
      <c r="F37" s="408"/>
      <c r="G37" s="411"/>
      <c r="H37" s="373"/>
      <c r="I37" s="139" t="s">
        <v>395</v>
      </c>
      <c r="J37" s="252" t="s">
        <v>120</v>
      </c>
      <c r="K37" s="246" t="s">
        <v>964</v>
      </c>
      <c r="L37" s="117">
        <v>5.95</v>
      </c>
      <c r="M37" s="116"/>
      <c r="N37" s="116"/>
      <c r="O37" s="116"/>
      <c r="P37" s="102"/>
    </row>
    <row r="38" spans="1:16" ht="14.25" customHeight="1">
      <c r="A38" s="114" t="s">
        <v>712</v>
      </c>
      <c r="B38" s="113" t="s">
        <v>14</v>
      </c>
      <c r="D38" s="401"/>
      <c r="E38" s="394"/>
      <c r="F38" s="408"/>
      <c r="G38" s="411"/>
      <c r="H38" s="373"/>
      <c r="I38" s="139" t="s">
        <v>397</v>
      </c>
      <c r="J38" s="252" t="s">
        <v>120</v>
      </c>
      <c r="K38" s="246" t="s">
        <v>963</v>
      </c>
      <c r="L38" s="117">
        <v>0.88</v>
      </c>
      <c r="M38" s="116"/>
      <c r="N38" s="116"/>
      <c r="O38" s="116"/>
      <c r="P38" s="102"/>
    </row>
    <row r="39" spans="1:16" ht="14.25" customHeight="1">
      <c r="A39" s="114" t="s">
        <v>713</v>
      </c>
      <c r="B39" s="113" t="s">
        <v>14</v>
      </c>
      <c r="D39" s="401"/>
      <c r="E39" s="394"/>
      <c r="F39" s="408"/>
      <c r="G39" s="411"/>
      <c r="H39" s="373"/>
      <c r="I39" s="139" t="s">
        <v>399</v>
      </c>
      <c r="J39" s="252" t="s">
        <v>120</v>
      </c>
      <c r="K39" s="247">
        <v>0</v>
      </c>
      <c r="L39" s="117">
        <v>0.54</v>
      </c>
      <c r="M39" s="116"/>
      <c r="N39" s="116"/>
      <c r="O39" s="116"/>
      <c r="P39" s="102"/>
    </row>
    <row r="40" spans="1:16" ht="14.25" customHeight="1">
      <c r="A40" s="114" t="s">
        <v>714</v>
      </c>
      <c r="B40" s="113" t="s">
        <v>14</v>
      </c>
      <c r="D40" s="401"/>
      <c r="E40" s="394"/>
      <c r="F40" s="408"/>
      <c r="G40" s="411"/>
      <c r="H40" s="373"/>
      <c r="I40" s="139" t="s">
        <v>302</v>
      </c>
      <c r="J40" s="252" t="s">
        <v>120</v>
      </c>
      <c r="K40" s="246" t="s">
        <v>962</v>
      </c>
      <c r="L40" s="117">
        <v>6.4</v>
      </c>
      <c r="M40" s="116"/>
      <c r="N40" s="116"/>
      <c r="O40" s="116"/>
      <c r="P40" s="102"/>
    </row>
    <row r="41" spans="1:16" ht="14.25" customHeight="1">
      <c r="A41" s="114" t="s">
        <v>715</v>
      </c>
      <c r="B41" s="113" t="s">
        <v>14</v>
      </c>
      <c r="D41" s="401"/>
      <c r="E41" s="394"/>
      <c r="F41" s="408"/>
      <c r="G41" s="411"/>
      <c r="H41" s="373"/>
      <c r="I41" s="139" t="s">
        <v>187</v>
      </c>
      <c r="J41" s="252" t="s">
        <v>120</v>
      </c>
      <c r="K41" s="246" t="s">
        <v>961</v>
      </c>
      <c r="L41" s="117"/>
      <c r="M41" s="116"/>
      <c r="N41" s="116"/>
      <c r="O41" s="116"/>
      <c r="P41" s="102"/>
    </row>
    <row r="42" spans="1:16" ht="14.25" customHeight="1">
      <c r="A42" s="114" t="s">
        <v>716</v>
      </c>
      <c r="B42" s="113" t="s">
        <v>14</v>
      </c>
      <c r="D42" s="401"/>
      <c r="E42" s="394"/>
      <c r="F42" s="408"/>
      <c r="G42" s="411"/>
      <c r="H42" s="373"/>
      <c r="I42" s="139" t="s">
        <v>717</v>
      </c>
      <c r="J42" s="252" t="s">
        <v>120</v>
      </c>
      <c r="K42" s="246" t="s">
        <v>960</v>
      </c>
      <c r="L42" s="117">
        <v>8.11</v>
      </c>
      <c r="M42" s="116"/>
      <c r="N42" s="116"/>
      <c r="O42" s="116"/>
      <c r="P42" s="102"/>
    </row>
    <row r="43" spans="1:16" ht="25" customHeight="1">
      <c r="A43" s="114" t="s">
        <v>718</v>
      </c>
      <c r="B43" s="113" t="s">
        <v>14</v>
      </c>
      <c r="D43" s="401"/>
      <c r="E43" s="394"/>
      <c r="F43" s="408"/>
      <c r="G43" s="411"/>
      <c r="H43" s="404" t="s">
        <v>719</v>
      </c>
      <c r="I43" s="404" t="s">
        <v>393</v>
      </c>
      <c r="J43" s="252" t="s">
        <v>720</v>
      </c>
      <c r="K43" s="246"/>
      <c r="L43" s="117"/>
      <c r="M43" s="116"/>
      <c r="N43" s="116"/>
      <c r="O43" s="116"/>
      <c r="P43" s="102"/>
    </row>
    <row r="44" spans="1:16" ht="25" customHeight="1">
      <c r="A44" s="114" t="s">
        <v>721</v>
      </c>
      <c r="B44" s="113" t="s">
        <v>14</v>
      </c>
      <c r="D44" s="401"/>
      <c r="E44" s="394"/>
      <c r="F44" s="408"/>
      <c r="G44" s="411"/>
      <c r="H44" s="405"/>
      <c r="I44" s="406"/>
      <c r="J44" s="252" t="s">
        <v>120</v>
      </c>
      <c r="K44" s="246" t="s">
        <v>959</v>
      </c>
      <c r="L44" s="117">
        <v>0.28000000000000003</v>
      </c>
      <c r="M44" s="116"/>
      <c r="N44" s="116"/>
      <c r="O44" s="116"/>
      <c r="P44" s="102"/>
    </row>
    <row r="45" spans="1:16" ht="25" customHeight="1">
      <c r="A45" s="114" t="s">
        <v>722</v>
      </c>
      <c r="B45" s="113" t="s">
        <v>14</v>
      </c>
      <c r="D45" s="401"/>
      <c r="E45" s="394"/>
      <c r="F45" s="408"/>
      <c r="G45" s="411"/>
      <c r="H45" s="405"/>
      <c r="I45" s="404" t="s">
        <v>395</v>
      </c>
      <c r="J45" s="252" t="s">
        <v>720</v>
      </c>
      <c r="K45" s="247"/>
      <c r="L45" s="117"/>
      <c r="M45" s="116"/>
      <c r="N45" s="116"/>
      <c r="O45" s="116"/>
      <c r="P45" s="102"/>
    </row>
    <row r="46" spans="1:16" ht="25" customHeight="1">
      <c r="A46" s="114" t="s">
        <v>723</v>
      </c>
      <c r="B46" s="113" t="s">
        <v>14</v>
      </c>
      <c r="D46" s="401"/>
      <c r="E46" s="394"/>
      <c r="F46" s="408"/>
      <c r="G46" s="411"/>
      <c r="H46" s="405"/>
      <c r="I46" s="406"/>
      <c r="J46" s="252" t="s">
        <v>120</v>
      </c>
      <c r="K46" s="246" t="s">
        <v>958</v>
      </c>
      <c r="L46" s="117">
        <v>3.15</v>
      </c>
      <c r="M46" s="116"/>
      <c r="N46" s="116"/>
      <c r="O46" s="116"/>
      <c r="P46" s="102"/>
    </row>
    <row r="47" spans="1:16" ht="25" customHeight="1">
      <c r="A47" s="114" t="s">
        <v>724</v>
      </c>
      <c r="B47" s="113" t="s">
        <v>14</v>
      </c>
      <c r="D47" s="401"/>
      <c r="E47" s="394"/>
      <c r="F47" s="408"/>
      <c r="G47" s="411"/>
      <c r="H47" s="405"/>
      <c r="I47" s="404" t="s">
        <v>399</v>
      </c>
      <c r="J47" s="252" t="s">
        <v>720</v>
      </c>
      <c r="K47" s="246"/>
      <c r="L47" s="117"/>
      <c r="M47" s="116"/>
      <c r="N47" s="116"/>
      <c r="O47" s="116"/>
      <c r="P47" s="102"/>
    </row>
    <row r="48" spans="1:16" ht="25" customHeight="1">
      <c r="A48" s="114" t="s">
        <v>725</v>
      </c>
      <c r="B48" s="113" t="s">
        <v>14</v>
      </c>
      <c r="D48" s="401"/>
      <c r="E48" s="394"/>
      <c r="F48" s="408"/>
      <c r="G48" s="411"/>
      <c r="H48" s="405"/>
      <c r="I48" s="406"/>
      <c r="J48" s="252" t="s">
        <v>120</v>
      </c>
      <c r="K48" s="247">
        <v>0</v>
      </c>
      <c r="L48" s="117">
        <v>0.53</v>
      </c>
      <c r="M48" s="116"/>
      <c r="N48" s="116"/>
      <c r="O48" s="116"/>
      <c r="P48" s="102"/>
    </row>
    <row r="49" spans="1:16" ht="25" customHeight="1">
      <c r="A49" s="114" t="s">
        <v>726</v>
      </c>
      <c r="B49" s="113" t="s">
        <v>14</v>
      </c>
      <c r="D49" s="401"/>
      <c r="E49" s="394"/>
      <c r="F49" s="408"/>
      <c r="G49" s="411"/>
      <c r="H49" s="405"/>
      <c r="I49" s="404" t="s">
        <v>397</v>
      </c>
      <c r="J49" s="252" t="s">
        <v>720</v>
      </c>
      <c r="K49" s="246"/>
      <c r="L49" s="117"/>
      <c r="M49" s="116"/>
      <c r="N49" s="116"/>
      <c r="O49" s="116"/>
      <c r="P49" s="102"/>
    </row>
    <row r="50" spans="1:16" ht="25" customHeight="1">
      <c r="A50" s="114" t="s">
        <v>727</v>
      </c>
      <c r="B50" s="113" t="s">
        <v>14</v>
      </c>
      <c r="D50" s="401"/>
      <c r="E50" s="394"/>
      <c r="F50" s="408"/>
      <c r="G50" s="411"/>
      <c r="H50" s="405"/>
      <c r="I50" s="406"/>
      <c r="J50" s="252" t="s">
        <v>120</v>
      </c>
      <c r="K50" s="246" t="s">
        <v>957</v>
      </c>
      <c r="L50" s="117">
        <v>0.86</v>
      </c>
      <c r="M50" s="116"/>
      <c r="N50" s="116"/>
      <c r="O50" s="116"/>
      <c r="P50" s="102"/>
    </row>
    <row r="51" spans="1:16" ht="25" customHeight="1">
      <c r="A51" s="114" t="s">
        <v>728</v>
      </c>
      <c r="B51" s="113" t="s">
        <v>14</v>
      </c>
      <c r="D51" s="401"/>
      <c r="E51" s="394"/>
      <c r="F51" s="408"/>
      <c r="G51" s="411"/>
      <c r="H51" s="405"/>
      <c r="I51" s="404" t="s">
        <v>302</v>
      </c>
      <c r="J51" s="252" t="s">
        <v>720</v>
      </c>
      <c r="K51" s="246"/>
      <c r="L51" s="117"/>
      <c r="M51" s="116"/>
      <c r="N51" s="116"/>
      <c r="O51" s="116"/>
      <c r="P51" s="102"/>
    </row>
    <row r="52" spans="1:16" ht="25" customHeight="1">
      <c r="A52" s="114" t="s">
        <v>729</v>
      </c>
      <c r="B52" s="113" t="s">
        <v>14</v>
      </c>
      <c r="D52" s="401"/>
      <c r="E52" s="394"/>
      <c r="F52" s="409"/>
      <c r="G52" s="412"/>
      <c r="H52" s="406"/>
      <c r="I52" s="406"/>
      <c r="J52" s="252" t="s">
        <v>120</v>
      </c>
      <c r="K52" s="246" t="s">
        <v>956</v>
      </c>
      <c r="L52" s="117">
        <v>6.4</v>
      </c>
      <c r="M52" s="116"/>
      <c r="N52" s="116"/>
      <c r="O52" s="116"/>
      <c r="P52" s="102"/>
    </row>
    <row r="53" spans="1:16" ht="14.25" customHeight="1">
      <c r="A53" s="114" t="s">
        <v>730</v>
      </c>
      <c r="B53" s="113" t="s">
        <v>14</v>
      </c>
      <c r="D53" s="401"/>
      <c r="E53" s="394"/>
      <c r="F53" s="374" t="s">
        <v>442</v>
      </c>
      <c r="G53" s="373" t="s">
        <v>731</v>
      </c>
      <c r="H53" s="139" t="s">
        <v>443</v>
      </c>
      <c r="I53" s="373" t="s">
        <v>350</v>
      </c>
      <c r="J53" s="252" t="s">
        <v>120</v>
      </c>
      <c r="K53" s="246" t="s">
        <v>953</v>
      </c>
      <c r="L53" s="117">
        <v>2.1800000000000002</v>
      </c>
      <c r="M53" s="116"/>
      <c r="N53" s="116"/>
      <c r="O53" s="116"/>
      <c r="P53" s="102"/>
    </row>
    <row r="54" spans="1:16" ht="14.25" customHeight="1">
      <c r="A54" s="114" t="s">
        <v>732</v>
      </c>
      <c r="B54" s="113" t="s">
        <v>14</v>
      </c>
      <c r="D54" s="401"/>
      <c r="E54" s="394"/>
      <c r="F54" s="374"/>
      <c r="G54" s="373"/>
      <c r="H54" s="139" t="s">
        <v>445</v>
      </c>
      <c r="I54" s="373"/>
      <c r="J54" s="252" t="s">
        <v>120</v>
      </c>
      <c r="K54" s="246" t="s">
        <v>955</v>
      </c>
      <c r="L54" s="117">
        <v>0.64</v>
      </c>
      <c r="M54" s="116"/>
      <c r="N54" s="116"/>
      <c r="O54" s="116"/>
      <c r="P54" s="102"/>
    </row>
    <row r="55" spans="1:16" ht="14.25" customHeight="1">
      <c r="A55" s="114" t="s">
        <v>733</v>
      </c>
      <c r="B55" s="113" t="s">
        <v>14</v>
      </c>
      <c r="D55" s="401"/>
      <c r="E55" s="394"/>
      <c r="F55" s="374"/>
      <c r="G55" s="373"/>
      <c r="H55" s="139" t="s">
        <v>447</v>
      </c>
      <c r="I55" s="373" t="s">
        <v>352</v>
      </c>
      <c r="J55" s="252" t="s">
        <v>120</v>
      </c>
      <c r="K55" s="247">
        <v>0</v>
      </c>
      <c r="L55" s="117">
        <v>0</v>
      </c>
      <c r="M55" s="116"/>
      <c r="N55" s="116"/>
      <c r="O55" s="116"/>
      <c r="P55" s="102"/>
    </row>
    <row r="56" spans="1:16" ht="14.25" customHeight="1">
      <c r="A56" s="114" t="s">
        <v>734</v>
      </c>
      <c r="B56" s="113" t="s">
        <v>14</v>
      </c>
      <c r="D56" s="401"/>
      <c r="E56" s="394"/>
      <c r="F56" s="374"/>
      <c r="G56" s="373"/>
      <c r="H56" s="139" t="s">
        <v>449</v>
      </c>
      <c r="I56" s="373"/>
      <c r="J56" s="252" t="s">
        <v>120</v>
      </c>
      <c r="K56" s="246" t="s">
        <v>952</v>
      </c>
      <c r="L56" s="117">
        <v>1.05</v>
      </c>
      <c r="M56" s="116"/>
      <c r="N56" s="116"/>
      <c r="O56" s="116"/>
      <c r="P56" s="102"/>
    </row>
    <row r="57" spans="1:16" ht="14.25" customHeight="1">
      <c r="A57" s="114" t="s">
        <v>735</v>
      </c>
      <c r="B57" s="113" t="s">
        <v>14</v>
      </c>
      <c r="D57" s="401"/>
      <c r="E57" s="394"/>
      <c r="F57" s="374"/>
      <c r="G57" s="373"/>
      <c r="H57" s="139" t="s">
        <v>445</v>
      </c>
      <c r="I57" s="373"/>
      <c r="J57" s="252" t="s">
        <v>120</v>
      </c>
      <c r="K57" s="246" t="s">
        <v>954</v>
      </c>
      <c r="L57" s="117">
        <v>1.33</v>
      </c>
      <c r="M57" s="116"/>
      <c r="N57" s="116"/>
      <c r="O57" s="116"/>
      <c r="P57" s="102"/>
    </row>
    <row r="58" spans="1:16" ht="14.25" customHeight="1">
      <c r="A58" s="114" t="s">
        <v>736</v>
      </c>
      <c r="B58" s="113" t="s">
        <v>14</v>
      </c>
      <c r="D58" s="401"/>
      <c r="E58" s="394"/>
      <c r="F58" s="374"/>
      <c r="G58" s="373" t="s">
        <v>737</v>
      </c>
      <c r="H58" s="139" t="s">
        <v>443</v>
      </c>
      <c r="I58" s="373" t="s">
        <v>350</v>
      </c>
      <c r="J58" s="252" t="s">
        <v>120</v>
      </c>
      <c r="K58" s="246" t="s">
        <v>953</v>
      </c>
      <c r="L58" s="117">
        <v>2.1800000000000002</v>
      </c>
      <c r="M58" s="116"/>
      <c r="N58" s="116"/>
      <c r="O58" s="116"/>
      <c r="P58" s="102"/>
    </row>
    <row r="59" spans="1:16" ht="14.25" customHeight="1">
      <c r="A59" s="114" t="s">
        <v>738</v>
      </c>
      <c r="B59" s="113" t="s">
        <v>14</v>
      </c>
      <c r="D59" s="401"/>
      <c r="E59" s="394"/>
      <c r="F59" s="374"/>
      <c r="G59" s="373"/>
      <c r="H59" s="139" t="s">
        <v>445</v>
      </c>
      <c r="I59" s="373"/>
      <c r="J59" s="252" t="s">
        <v>120</v>
      </c>
      <c r="K59" s="246" t="s">
        <v>951</v>
      </c>
      <c r="L59" s="117">
        <v>3.52</v>
      </c>
      <c r="M59" s="116"/>
      <c r="N59" s="116"/>
      <c r="O59" s="116"/>
      <c r="P59" s="102"/>
    </row>
    <row r="60" spans="1:16" ht="14.25" customHeight="1">
      <c r="A60" s="114" t="s">
        <v>739</v>
      </c>
      <c r="B60" s="113" t="s">
        <v>14</v>
      </c>
      <c r="D60" s="401"/>
      <c r="E60" s="394"/>
      <c r="F60" s="374"/>
      <c r="G60" s="373"/>
      <c r="H60" s="139" t="s">
        <v>447</v>
      </c>
      <c r="I60" s="373" t="s">
        <v>352</v>
      </c>
      <c r="J60" s="252" t="s">
        <v>120</v>
      </c>
      <c r="K60" s="247">
        <v>0</v>
      </c>
      <c r="L60" s="117">
        <v>0</v>
      </c>
      <c r="M60" s="116"/>
      <c r="N60" s="116"/>
      <c r="O60" s="116"/>
      <c r="P60" s="102"/>
    </row>
    <row r="61" spans="1:16" ht="14.25" customHeight="1">
      <c r="A61" s="114" t="s">
        <v>740</v>
      </c>
      <c r="B61" s="113" t="s">
        <v>14</v>
      </c>
      <c r="D61" s="401"/>
      <c r="E61" s="394"/>
      <c r="F61" s="374"/>
      <c r="G61" s="373"/>
      <c r="H61" s="139" t="s">
        <v>449</v>
      </c>
      <c r="I61" s="373"/>
      <c r="J61" s="252" t="s">
        <v>120</v>
      </c>
      <c r="K61" s="246" t="s">
        <v>952</v>
      </c>
      <c r="L61" s="117">
        <v>1.05</v>
      </c>
      <c r="M61" s="116"/>
      <c r="N61" s="116"/>
      <c r="O61" s="116"/>
      <c r="P61" s="102"/>
    </row>
    <row r="62" spans="1:16" ht="14.25" customHeight="1">
      <c r="A62" s="114" t="s">
        <v>741</v>
      </c>
      <c r="B62" s="113" t="s">
        <v>14</v>
      </c>
      <c r="D62" s="401"/>
      <c r="E62" s="394"/>
      <c r="F62" s="374"/>
      <c r="G62" s="373"/>
      <c r="H62" s="139" t="s">
        <v>445</v>
      </c>
      <c r="I62" s="373"/>
      <c r="J62" s="252" t="s">
        <v>120</v>
      </c>
      <c r="K62" s="246" t="s">
        <v>951</v>
      </c>
      <c r="L62" s="117">
        <v>1.33</v>
      </c>
      <c r="M62" s="116"/>
      <c r="N62" s="116"/>
      <c r="O62" s="116"/>
      <c r="P62" s="102"/>
    </row>
    <row r="63" spans="1:16" ht="14.25" customHeight="1">
      <c r="A63" s="114" t="s">
        <v>742</v>
      </c>
      <c r="B63" s="113" t="s">
        <v>14</v>
      </c>
      <c r="D63" s="401"/>
      <c r="E63" s="394"/>
      <c r="F63" s="374"/>
      <c r="G63" s="373" t="s">
        <v>743</v>
      </c>
      <c r="H63" s="139" t="s">
        <v>744</v>
      </c>
      <c r="I63" s="373" t="s">
        <v>184</v>
      </c>
      <c r="J63" s="252" t="s">
        <v>120</v>
      </c>
      <c r="K63" s="253">
        <v>7.4999999999999997E-3</v>
      </c>
      <c r="L63" s="117">
        <v>0.94</v>
      </c>
      <c r="M63" s="116"/>
      <c r="N63" s="116"/>
      <c r="O63" s="116"/>
      <c r="P63" s="102"/>
    </row>
    <row r="64" spans="1:16" ht="14.25" customHeight="1">
      <c r="A64" s="114" t="s">
        <v>745</v>
      </c>
      <c r="B64" s="113" t="s">
        <v>14</v>
      </c>
      <c r="D64" s="401"/>
      <c r="E64" s="394"/>
      <c r="F64" s="374"/>
      <c r="G64" s="373"/>
      <c r="H64" s="139" t="s">
        <v>746</v>
      </c>
      <c r="I64" s="373"/>
      <c r="J64" s="252" t="s">
        <v>120</v>
      </c>
      <c r="K64" s="253">
        <v>4.19E-2</v>
      </c>
      <c r="L64" s="117">
        <v>3.88</v>
      </c>
      <c r="M64" s="116"/>
      <c r="N64" s="116"/>
      <c r="O64" s="116"/>
      <c r="P64" s="102"/>
    </row>
    <row r="65" spans="1:16" ht="14.25" customHeight="1">
      <c r="A65" s="114" t="s">
        <v>747</v>
      </c>
      <c r="B65" s="113" t="s">
        <v>14</v>
      </c>
      <c r="D65" s="401"/>
      <c r="E65" s="394"/>
      <c r="F65" s="374"/>
      <c r="G65" s="373"/>
      <c r="H65" s="139" t="s">
        <v>622</v>
      </c>
      <c r="I65" s="373"/>
      <c r="J65" s="252" t="s">
        <v>120</v>
      </c>
      <c r="K65" s="253">
        <v>4.9399999999999999E-2</v>
      </c>
      <c r="L65" s="117">
        <v>4.82</v>
      </c>
      <c r="M65" s="116"/>
      <c r="N65" s="116"/>
      <c r="O65" s="116"/>
      <c r="P65" s="102"/>
    </row>
    <row r="66" spans="1:16" ht="14.25" customHeight="1">
      <c r="A66" s="114" t="s">
        <v>748</v>
      </c>
      <c r="B66" s="113" t="s">
        <v>14</v>
      </c>
      <c r="D66" s="401"/>
      <c r="E66" s="394"/>
      <c r="F66" s="374"/>
      <c r="G66" s="373" t="s">
        <v>950</v>
      </c>
      <c r="H66" s="139" t="s">
        <v>744</v>
      </c>
      <c r="I66" s="373"/>
      <c r="J66" s="252" t="s">
        <v>120</v>
      </c>
      <c r="K66" s="253">
        <v>8.8999999999999999E-3</v>
      </c>
      <c r="L66" s="117">
        <v>1.1399999999999999</v>
      </c>
      <c r="M66" s="116"/>
      <c r="N66" s="116"/>
      <c r="O66" s="116"/>
      <c r="P66" s="102"/>
    </row>
    <row r="67" spans="1:16" ht="14.25" customHeight="1">
      <c r="A67" s="114" t="s">
        <v>750</v>
      </c>
      <c r="B67" s="113" t="s">
        <v>14</v>
      </c>
      <c r="D67" s="401"/>
      <c r="E67" s="394"/>
      <c r="F67" s="374"/>
      <c r="G67" s="373"/>
      <c r="H67" s="139" t="s">
        <v>746</v>
      </c>
      <c r="I67" s="373"/>
      <c r="J67" s="252" t="s">
        <v>120</v>
      </c>
      <c r="K67" s="253">
        <v>5.8000000000000003E-2</v>
      </c>
      <c r="L67" s="117">
        <v>6.58</v>
      </c>
      <c r="M67" s="116"/>
      <c r="N67" s="116"/>
      <c r="O67" s="116"/>
      <c r="P67" s="102"/>
    </row>
    <row r="68" spans="1:16" ht="14.25" customHeight="1">
      <c r="A68" s="114" t="s">
        <v>751</v>
      </c>
      <c r="B68" s="113" t="s">
        <v>14</v>
      </c>
      <c r="D68" s="401"/>
      <c r="E68" s="394"/>
      <c r="F68" s="374"/>
      <c r="G68" s="373"/>
      <c r="H68" s="139" t="s">
        <v>622</v>
      </c>
      <c r="I68" s="373"/>
      <c r="J68" s="252" t="s">
        <v>120</v>
      </c>
      <c r="K68" s="253">
        <v>6.6900000000000001E-2</v>
      </c>
      <c r="L68" s="117">
        <v>7.72</v>
      </c>
      <c r="M68" s="116"/>
      <c r="N68" s="116"/>
      <c r="O68" s="116"/>
      <c r="P68" s="102"/>
    </row>
    <row r="69" spans="1:16" ht="14.25" customHeight="1">
      <c r="A69" s="114" t="s">
        <v>752</v>
      </c>
      <c r="B69" s="113" t="s">
        <v>14</v>
      </c>
      <c r="D69" s="401"/>
      <c r="E69" s="394"/>
      <c r="F69" s="374"/>
      <c r="G69" s="373" t="s">
        <v>743</v>
      </c>
      <c r="H69" s="139" t="s">
        <v>744</v>
      </c>
      <c r="I69" s="373" t="s">
        <v>302</v>
      </c>
      <c r="J69" s="252" t="s">
        <v>120</v>
      </c>
      <c r="K69" s="253">
        <v>5.1999999999999998E-3</v>
      </c>
      <c r="L69" s="117">
        <v>0.7</v>
      </c>
      <c r="M69" s="116"/>
      <c r="N69" s="116"/>
      <c r="O69" s="116"/>
      <c r="P69" s="102"/>
    </row>
    <row r="70" spans="1:16" ht="14.25" customHeight="1">
      <c r="A70" s="114" t="s">
        <v>753</v>
      </c>
      <c r="B70" s="113" t="s">
        <v>14</v>
      </c>
      <c r="D70" s="401"/>
      <c r="E70" s="394"/>
      <c r="F70" s="374"/>
      <c r="G70" s="373"/>
      <c r="H70" s="139" t="s">
        <v>746</v>
      </c>
      <c r="I70" s="373"/>
      <c r="J70" s="252" t="s">
        <v>120</v>
      </c>
      <c r="K70" s="253">
        <v>4.0300000000000002E-2</v>
      </c>
      <c r="L70" s="117">
        <v>5.72</v>
      </c>
      <c r="M70" s="116"/>
      <c r="N70" s="116"/>
      <c r="O70" s="116"/>
      <c r="P70" s="102"/>
    </row>
    <row r="71" spans="1:16" ht="14.25" customHeight="1">
      <c r="A71" s="114" t="s">
        <v>754</v>
      </c>
      <c r="B71" s="113" t="s">
        <v>14</v>
      </c>
      <c r="D71" s="401"/>
      <c r="E71" s="394"/>
      <c r="F71" s="374"/>
      <c r="G71" s="373"/>
      <c r="H71" s="139" t="s">
        <v>622</v>
      </c>
      <c r="I71" s="373"/>
      <c r="J71" s="252" t="s">
        <v>120</v>
      </c>
      <c r="K71" s="253">
        <v>4.5499999999999999E-2</v>
      </c>
      <c r="L71" s="117">
        <v>6.41</v>
      </c>
      <c r="M71" s="116"/>
      <c r="N71" s="116"/>
      <c r="O71" s="116"/>
      <c r="P71" s="102"/>
    </row>
    <row r="72" spans="1:16" ht="14.25" customHeight="1">
      <c r="A72" s="114" t="s">
        <v>755</v>
      </c>
      <c r="B72" s="113" t="s">
        <v>14</v>
      </c>
      <c r="D72" s="401"/>
      <c r="E72" s="394"/>
      <c r="F72" s="374"/>
      <c r="G72" s="373" t="s">
        <v>749</v>
      </c>
      <c r="H72" s="139" t="s">
        <v>744</v>
      </c>
      <c r="I72" s="373"/>
      <c r="J72" s="252" t="s">
        <v>120</v>
      </c>
      <c r="K72" s="253">
        <v>6.0000000000000001E-3</v>
      </c>
      <c r="L72" s="117">
        <v>0.7</v>
      </c>
      <c r="M72" s="116"/>
      <c r="N72" s="116"/>
      <c r="O72" s="116"/>
      <c r="P72" s="102"/>
    </row>
    <row r="73" spans="1:16" ht="14.25" customHeight="1">
      <c r="A73" s="114" t="s">
        <v>756</v>
      </c>
      <c r="B73" s="113" t="s">
        <v>14</v>
      </c>
      <c r="D73" s="401"/>
      <c r="E73" s="394"/>
      <c r="F73" s="374"/>
      <c r="G73" s="373"/>
      <c r="H73" s="139" t="s">
        <v>746</v>
      </c>
      <c r="I73" s="373"/>
      <c r="J73" s="252" t="s">
        <v>120</v>
      </c>
      <c r="K73" s="253">
        <v>4.1000000000000002E-2</v>
      </c>
      <c r="L73" s="117">
        <v>5.72</v>
      </c>
      <c r="M73" s="116"/>
      <c r="N73" s="116"/>
      <c r="O73" s="116"/>
      <c r="P73" s="102"/>
    </row>
    <row r="74" spans="1:16" ht="14.25" customHeight="1">
      <c r="A74" s="114" t="s">
        <v>757</v>
      </c>
      <c r="B74" s="113" t="s">
        <v>14</v>
      </c>
      <c r="D74" s="401"/>
      <c r="E74" s="394"/>
      <c r="F74" s="374"/>
      <c r="G74" s="373"/>
      <c r="H74" s="139" t="s">
        <v>622</v>
      </c>
      <c r="I74" s="373"/>
      <c r="J74" s="252" t="s">
        <v>120</v>
      </c>
      <c r="K74" s="253">
        <v>4.7E-2</v>
      </c>
      <c r="L74" s="117">
        <v>6.41</v>
      </c>
      <c r="M74" s="116"/>
      <c r="N74" s="116"/>
      <c r="O74" s="116"/>
      <c r="P74" s="102"/>
    </row>
    <row r="75" spans="1:16" ht="14.25" customHeight="1">
      <c r="A75" s="114" t="s">
        <v>758</v>
      </c>
      <c r="B75" s="113" t="s">
        <v>14</v>
      </c>
      <c r="D75" s="401"/>
      <c r="E75" s="394"/>
      <c r="F75" s="396" t="s">
        <v>759</v>
      </c>
      <c r="G75" s="396" t="s">
        <v>759</v>
      </c>
      <c r="H75" s="103" t="s">
        <v>760</v>
      </c>
      <c r="I75" s="103"/>
      <c r="J75" s="119" t="s">
        <v>20</v>
      </c>
      <c r="K75" s="248">
        <v>165</v>
      </c>
      <c r="L75" s="117">
        <v>66</v>
      </c>
      <c r="M75" s="116"/>
      <c r="N75" s="116"/>
      <c r="O75" s="116"/>
      <c r="P75" s="102"/>
    </row>
    <row r="76" spans="1:16" ht="14.25" customHeight="1">
      <c r="A76" s="114" t="s">
        <v>761</v>
      </c>
      <c r="B76" s="113" t="s">
        <v>14</v>
      </c>
      <c r="D76" s="401"/>
      <c r="E76" s="394"/>
      <c r="F76" s="396"/>
      <c r="G76" s="396"/>
      <c r="H76" s="103" t="s">
        <v>762</v>
      </c>
      <c r="I76" s="103"/>
      <c r="J76" s="119" t="s">
        <v>20</v>
      </c>
      <c r="K76" s="246">
        <v>81</v>
      </c>
      <c r="L76" s="117">
        <v>34</v>
      </c>
      <c r="M76" s="116"/>
      <c r="N76" s="116"/>
      <c r="O76" s="116"/>
      <c r="P76" s="102"/>
    </row>
    <row r="77" spans="1:16" ht="14.25" customHeight="1">
      <c r="A77" s="114" t="s">
        <v>763</v>
      </c>
      <c r="B77" s="113" t="s">
        <v>14</v>
      </c>
      <c r="D77" s="401"/>
      <c r="E77" s="394"/>
      <c r="F77" s="396"/>
      <c r="G77" s="396"/>
      <c r="H77" s="103" t="s">
        <v>764</v>
      </c>
      <c r="I77" s="103"/>
      <c r="J77" s="119" t="s">
        <v>20</v>
      </c>
      <c r="K77" s="246">
        <v>84</v>
      </c>
      <c r="L77" s="117">
        <v>30</v>
      </c>
      <c r="M77" s="116"/>
      <c r="N77" s="116"/>
      <c r="O77" s="116"/>
      <c r="P77" s="102"/>
    </row>
    <row r="78" spans="1:16" ht="14.25" customHeight="1">
      <c r="A78" s="114" t="s">
        <v>765</v>
      </c>
      <c r="B78" s="113" t="s">
        <v>14</v>
      </c>
      <c r="D78" s="401"/>
      <c r="E78" s="394"/>
      <c r="F78" s="396"/>
      <c r="G78" s="396"/>
      <c r="H78" s="103" t="s">
        <v>766</v>
      </c>
      <c r="I78" s="103"/>
      <c r="J78" s="119" t="s">
        <v>20</v>
      </c>
      <c r="K78" s="249"/>
      <c r="L78" s="117">
        <v>1</v>
      </c>
      <c r="M78" s="116"/>
      <c r="N78" s="116"/>
      <c r="O78" s="116"/>
      <c r="P78" s="102"/>
    </row>
    <row r="79" spans="1:16" ht="14.25" customHeight="1">
      <c r="A79" s="114" t="s">
        <v>767</v>
      </c>
      <c r="B79" s="113" t="s">
        <v>14</v>
      </c>
      <c r="D79" s="401"/>
      <c r="E79" s="394"/>
      <c r="F79" s="396"/>
      <c r="G79" s="396"/>
      <c r="H79" s="103" t="s">
        <v>768</v>
      </c>
      <c r="I79" s="103"/>
      <c r="J79" s="119" t="s">
        <v>20</v>
      </c>
      <c r="K79" s="246">
        <v>19</v>
      </c>
      <c r="L79" s="117">
        <v>1</v>
      </c>
      <c r="M79" s="116"/>
      <c r="N79" s="116"/>
      <c r="O79" s="116"/>
      <c r="P79" s="102"/>
    </row>
    <row r="80" spans="1:16" ht="54.25" customHeight="1">
      <c r="A80" s="114" t="s">
        <v>769</v>
      </c>
      <c r="B80" s="113" t="s">
        <v>14</v>
      </c>
      <c r="D80" s="401"/>
      <c r="E80" s="394"/>
      <c r="F80" s="403"/>
      <c r="G80" s="234" t="s">
        <v>770</v>
      </c>
      <c r="H80" s="103" t="s">
        <v>771</v>
      </c>
      <c r="I80" s="103"/>
      <c r="J80" s="119" t="s">
        <v>120</v>
      </c>
      <c r="K80" s="246" t="s">
        <v>772</v>
      </c>
      <c r="L80" s="140" t="s">
        <v>772</v>
      </c>
      <c r="M80" s="116"/>
      <c r="N80" s="116"/>
      <c r="O80" s="116"/>
      <c r="P80" s="102"/>
    </row>
    <row r="81" spans="1:16" ht="63.25" customHeight="1">
      <c r="A81" s="114" t="s">
        <v>773</v>
      </c>
      <c r="B81" s="113" t="s">
        <v>14</v>
      </c>
      <c r="D81" s="401"/>
      <c r="E81" s="394"/>
      <c r="F81" s="403"/>
      <c r="G81" s="396" t="s">
        <v>774</v>
      </c>
      <c r="H81" s="103" t="s">
        <v>775</v>
      </c>
      <c r="I81" s="103"/>
      <c r="J81" s="119" t="s">
        <v>776</v>
      </c>
      <c r="K81" s="246">
        <v>0</v>
      </c>
      <c r="L81" s="140">
        <v>0</v>
      </c>
      <c r="M81" s="116"/>
      <c r="N81" s="116"/>
      <c r="O81" s="116"/>
      <c r="P81" s="102"/>
    </row>
    <row r="82" spans="1:16" ht="14.25" customHeight="1">
      <c r="A82" s="114" t="s">
        <v>777</v>
      </c>
      <c r="B82" s="113" t="s">
        <v>14</v>
      </c>
      <c r="D82" s="401"/>
      <c r="E82" s="394"/>
      <c r="F82" s="403"/>
      <c r="G82" s="396"/>
      <c r="H82" s="103" t="s">
        <v>778</v>
      </c>
      <c r="I82" s="103"/>
      <c r="J82" s="119" t="s">
        <v>268</v>
      </c>
      <c r="K82" s="246">
        <v>0</v>
      </c>
      <c r="L82" s="140">
        <v>0</v>
      </c>
      <c r="M82" s="116"/>
      <c r="N82" s="116"/>
      <c r="O82" s="116"/>
      <c r="P82" s="102"/>
    </row>
    <row r="83" spans="1:16" ht="54.25" customHeight="1">
      <c r="A83" s="114" t="s">
        <v>779</v>
      </c>
      <c r="B83" s="113" t="s">
        <v>14</v>
      </c>
      <c r="D83" s="401"/>
      <c r="E83" s="394"/>
      <c r="F83" s="403"/>
      <c r="G83" s="396"/>
      <c r="H83" s="103" t="s">
        <v>780</v>
      </c>
      <c r="I83" s="142"/>
      <c r="J83" s="119" t="s">
        <v>776</v>
      </c>
      <c r="K83" s="250" t="s">
        <v>781</v>
      </c>
      <c r="L83" s="140" t="s">
        <v>781</v>
      </c>
      <c r="M83" s="116"/>
      <c r="N83" s="116"/>
      <c r="O83" s="116"/>
      <c r="P83" s="102"/>
    </row>
    <row r="84" spans="1:16" ht="143.25" customHeight="1">
      <c r="A84" s="114" t="s">
        <v>782</v>
      </c>
      <c r="B84" s="113" t="s">
        <v>14</v>
      </c>
      <c r="D84" s="401"/>
      <c r="E84" s="394"/>
      <c r="F84" s="403"/>
      <c r="G84" s="396"/>
      <c r="H84" s="234" t="s">
        <v>783</v>
      </c>
      <c r="I84" s="103" t="s">
        <v>784</v>
      </c>
      <c r="J84" s="119" t="s">
        <v>776</v>
      </c>
      <c r="K84" s="251" t="s">
        <v>949</v>
      </c>
      <c r="L84" s="140" t="s">
        <v>785</v>
      </c>
      <c r="M84" s="116"/>
      <c r="N84" s="116"/>
      <c r="O84" s="116"/>
      <c r="P84" s="102"/>
    </row>
    <row r="85" spans="1:16" ht="119.5" customHeight="1">
      <c r="A85" s="114" t="s">
        <v>786</v>
      </c>
      <c r="B85" s="113" t="s">
        <v>14</v>
      </c>
      <c r="D85" s="401"/>
      <c r="E85" s="394"/>
      <c r="F85" s="403"/>
      <c r="G85" s="121" t="s">
        <v>787</v>
      </c>
      <c r="H85" s="234" t="s">
        <v>788</v>
      </c>
      <c r="I85" s="103"/>
      <c r="J85" s="119" t="s">
        <v>776</v>
      </c>
      <c r="K85" s="251" t="s">
        <v>1013</v>
      </c>
      <c r="L85" s="140" t="s">
        <v>789</v>
      </c>
      <c r="M85" s="116"/>
      <c r="N85" s="116"/>
      <c r="O85" s="116"/>
      <c r="P85" s="102"/>
    </row>
    <row r="86" spans="1:16" ht="54.25" customHeight="1">
      <c r="A86" s="114" t="s">
        <v>790</v>
      </c>
      <c r="B86" s="113" t="s">
        <v>14</v>
      </c>
      <c r="D86" s="401"/>
      <c r="E86" s="394"/>
      <c r="F86" s="403"/>
      <c r="G86" s="121" t="s">
        <v>791</v>
      </c>
      <c r="H86" s="103" t="s">
        <v>792</v>
      </c>
      <c r="I86" s="103"/>
      <c r="J86" s="141"/>
      <c r="K86" s="118" t="s">
        <v>1014</v>
      </c>
      <c r="L86" s="140"/>
      <c r="M86" s="116"/>
      <c r="N86" s="116"/>
      <c r="O86" s="116"/>
      <c r="P86" s="102"/>
    </row>
    <row r="87" spans="1:16" ht="14.25" customHeight="1">
      <c r="A87" s="114" t="s">
        <v>793</v>
      </c>
      <c r="B87" s="113" t="s">
        <v>14</v>
      </c>
      <c r="D87" s="401"/>
      <c r="E87" s="394"/>
      <c r="F87" s="396" t="s">
        <v>794</v>
      </c>
      <c r="G87" s="396" t="s">
        <v>795</v>
      </c>
      <c r="H87" s="103" t="s">
        <v>796</v>
      </c>
      <c r="I87" s="391" t="s">
        <v>797</v>
      </c>
      <c r="J87" s="119" t="s">
        <v>681</v>
      </c>
      <c r="K87" s="118">
        <v>738</v>
      </c>
      <c r="L87" s="140">
        <v>809</v>
      </c>
      <c r="M87" s="116"/>
      <c r="N87" s="116"/>
      <c r="O87" s="116"/>
      <c r="P87" s="102"/>
    </row>
    <row r="88" spans="1:16" ht="14.25" customHeight="1">
      <c r="A88" s="114" t="s">
        <v>798</v>
      </c>
      <c r="B88" s="113" t="s">
        <v>14</v>
      </c>
      <c r="D88" s="401"/>
      <c r="E88" s="394"/>
      <c r="F88" s="396"/>
      <c r="G88" s="396"/>
      <c r="H88" s="103" t="s">
        <v>799</v>
      </c>
      <c r="I88" s="391"/>
      <c r="J88" s="119" t="s">
        <v>681</v>
      </c>
      <c r="K88" s="118">
        <v>1810</v>
      </c>
      <c r="L88" s="140">
        <v>1878</v>
      </c>
      <c r="M88" s="116"/>
      <c r="N88" s="116"/>
      <c r="O88" s="116"/>
      <c r="P88" s="102"/>
    </row>
    <row r="89" spans="1:16" ht="14.25" customHeight="1">
      <c r="A89" s="114" t="s">
        <v>800</v>
      </c>
      <c r="B89" s="113" t="s">
        <v>14</v>
      </c>
      <c r="D89" s="401"/>
      <c r="E89" s="394"/>
      <c r="F89" s="396"/>
      <c r="G89" s="396"/>
      <c r="H89" s="103" t="s">
        <v>801</v>
      </c>
      <c r="I89" s="391"/>
      <c r="J89" s="119" t="s">
        <v>120</v>
      </c>
      <c r="K89" s="136">
        <v>0.28999999999999998</v>
      </c>
      <c r="L89" s="140">
        <v>30.11</v>
      </c>
      <c r="M89" s="116"/>
      <c r="N89" s="116"/>
      <c r="O89" s="116"/>
      <c r="P89" s="102"/>
    </row>
    <row r="90" spans="1:16" ht="14.25" customHeight="1">
      <c r="A90" s="114" t="s">
        <v>802</v>
      </c>
      <c r="B90" s="113" t="s">
        <v>14</v>
      </c>
      <c r="D90" s="401"/>
      <c r="E90" s="394"/>
      <c r="F90" s="396"/>
      <c r="G90" s="396"/>
      <c r="H90" s="103" t="s">
        <v>803</v>
      </c>
      <c r="I90" s="391"/>
      <c r="J90" s="119" t="s">
        <v>120</v>
      </c>
      <c r="K90" s="136">
        <v>0.71</v>
      </c>
      <c r="L90" s="140">
        <v>69.89</v>
      </c>
      <c r="M90" s="116"/>
      <c r="N90" s="116"/>
      <c r="O90" s="116"/>
      <c r="P90" s="102"/>
    </row>
    <row r="91" spans="1:16" ht="14.25" customHeight="1">
      <c r="A91" s="114" t="s">
        <v>804</v>
      </c>
      <c r="B91" s="113" t="s">
        <v>14</v>
      </c>
      <c r="D91" s="401"/>
      <c r="E91" s="394"/>
      <c r="F91" s="396"/>
      <c r="G91" s="396"/>
      <c r="H91" s="103" t="s">
        <v>805</v>
      </c>
      <c r="I91" s="391"/>
      <c r="J91" s="119" t="s">
        <v>681</v>
      </c>
      <c r="K91" s="118">
        <v>727</v>
      </c>
      <c r="L91" s="117">
        <v>791</v>
      </c>
      <c r="M91" s="116"/>
      <c r="N91" s="116"/>
      <c r="O91" s="116"/>
      <c r="P91" s="102"/>
    </row>
    <row r="92" spans="1:16" ht="14.25" customHeight="1">
      <c r="A92" s="114" t="s">
        <v>806</v>
      </c>
      <c r="B92" s="113" t="s">
        <v>14</v>
      </c>
      <c r="D92" s="401"/>
      <c r="E92" s="394"/>
      <c r="F92" s="396"/>
      <c r="G92" s="396"/>
      <c r="H92" s="103" t="s">
        <v>807</v>
      </c>
      <c r="I92" s="391"/>
      <c r="J92" s="119" t="s">
        <v>681</v>
      </c>
      <c r="K92" s="118">
        <v>1691</v>
      </c>
      <c r="L92" s="117">
        <v>1701</v>
      </c>
      <c r="M92" s="116"/>
      <c r="N92" s="116"/>
      <c r="O92" s="116"/>
      <c r="P92" s="102"/>
    </row>
    <row r="93" spans="1:16" ht="14.25" customHeight="1">
      <c r="A93" s="114" t="s">
        <v>808</v>
      </c>
      <c r="B93" s="113" t="s">
        <v>14</v>
      </c>
      <c r="D93" s="401"/>
      <c r="E93" s="394"/>
      <c r="F93" s="396"/>
      <c r="G93" s="396"/>
      <c r="H93" s="103" t="s">
        <v>809</v>
      </c>
      <c r="I93" s="391"/>
      <c r="J93" s="119" t="s">
        <v>681</v>
      </c>
      <c r="K93" s="118">
        <v>130</v>
      </c>
      <c r="L93" s="117">
        <v>195</v>
      </c>
      <c r="M93" s="116"/>
      <c r="N93" s="116"/>
      <c r="O93" s="116"/>
      <c r="P93" s="102"/>
    </row>
    <row r="94" spans="1:16" ht="14.25" customHeight="1">
      <c r="A94" s="114" t="s">
        <v>810</v>
      </c>
      <c r="B94" s="113" t="s">
        <v>14</v>
      </c>
      <c r="D94" s="401"/>
      <c r="E94" s="394"/>
      <c r="F94" s="396"/>
      <c r="G94" s="396"/>
      <c r="H94" s="139" t="s">
        <v>811</v>
      </c>
      <c r="I94" s="391"/>
      <c r="J94" s="119" t="s">
        <v>120</v>
      </c>
      <c r="K94" s="136">
        <v>0.2853</v>
      </c>
      <c r="L94" s="117">
        <v>29.44</v>
      </c>
      <c r="M94" s="116"/>
      <c r="N94" s="116"/>
      <c r="O94" s="116"/>
      <c r="P94" s="102"/>
    </row>
    <row r="95" spans="1:16" ht="25" customHeight="1">
      <c r="A95" s="114" t="s">
        <v>812</v>
      </c>
      <c r="B95" s="113" t="s">
        <v>14</v>
      </c>
      <c r="D95" s="401"/>
      <c r="E95" s="394"/>
      <c r="F95" s="396"/>
      <c r="G95" s="396"/>
      <c r="H95" s="139" t="s">
        <v>813</v>
      </c>
      <c r="I95" s="391"/>
      <c r="J95" s="119" t="s">
        <v>120</v>
      </c>
      <c r="K95" s="136">
        <v>0.66359999999999997</v>
      </c>
      <c r="L95" s="117">
        <v>63.3</v>
      </c>
      <c r="M95" s="116"/>
      <c r="N95" s="116"/>
      <c r="O95" s="116"/>
      <c r="P95" s="102"/>
    </row>
    <row r="96" spans="1:16" ht="14.25" customHeight="1">
      <c r="A96" s="114" t="s">
        <v>814</v>
      </c>
      <c r="B96" s="113" t="s">
        <v>14</v>
      </c>
      <c r="D96" s="401"/>
      <c r="E96" s="394"/>
      <c r="F96" s="396"/>
      <c r="G96" s="396"/>
      <c r="H96" s="139" t="s">
        <v>815</v>
      </c>
      <c r="I96" s="391"/>
      <c r="J96" s="119" t="s">
        <v>120</v>
      </c>
      <c r="K96" s="136">
        <v>0.05</v>
      </c>
      <c r="L96" s="117">
        <v>7.26</v>
      </c>
      <c r="M96" s="116"/>
      <c r="N96" s="116"/>
      <c r="O96" s="116"/>
      <c r="P96" s="102"/>
    </row>
    <row r="97" spans="1:16" ht="14.25" customHeight="1">
      <c r="A97" s="114" t="s">
        <v>816</v>
      </c>
      <c r="B97" s="113" t="s">
        <v>14</v>
      </c>
      <c r="D97" s="401"/>
      <c r="E97" s="394"/>
      <c r="F97" s="396"/>
      <c r="G97" s="396"/>
      <c r="H97" s="103" t="s">
        <v>817</v>
      </c>
      <c r="I97" s="391"/>
      <c r="J97" s="119" t="s">
        <v>681</v>
      </c>
      <c r="K97" s="118">
        <v>2454</v>
      </c>
      <c r="L97" s="117">
        <v>2464</v>
      </c>
      <c r="M97" s="116"/>
      <c r="N97" s="116"/>
      <c r="O97" s="116"/>
      <c r="P97" s="102"/>
    </row>
    <row r="98" spans="1:16" ht="14.25" customHeight="1">
      <c r="A98" s="114" t="s">
        <v>818</v>
      </c>
      <c r="B98" s="113" t="s">
        <v>14</v>
      </c>
      <c r="D98" s="401"/>
      <c r="E98" s="394"/>
      <c r="F98" s="396"/>
      <c r="G98" s="396"/>
      <c r="H98" s="103" t="s">
        <v>819</v>
      </c>
      <c r="I98" s="391"/>
      <c r="J98" s="119" t="s">
        <v>681</v>
      </c>
      <c r="K98" s="118">
        <v>94</v>
      </c>
      <c r="L98" s="117">
        <v>223</v>
      </c>
      <c r="M98" s="116"/>
      <c r="N98" s="116"/>
      <c r="O98" s="116"/>
      <c r="P98" s="102"/>
    </row>
    <row r="99" spans="1:16" ht="14.25" customHeight="1">
      <c r="A99" s="114" t="s">
        <v>820</v>
      </c>
      <c r="B99" s="113" t="s">
        <v>14</v>
      </c>
      <c r="D99" s="401"/>
      <c r="E99" s="394"/>
      <c r="F99" s="396"/>
      <c r="G99" s="396"/>
      <c r="H99" s="103" t="s">
        <v>821</v>
      </c>
      <c r="I99" s="391"/>
      <c r="J99" s="119" t="s">
        <v>681</v>
      </c>
      <c r="K99" s="118">
        <v>0</v>
      </c>
      <c r="L99" s="117"/>
      <c r="M99" s="116"/>
      <c r="N99" s="116"/>
      <c r="O99" s="116"/>
      <c r="P99" s="102"/>
    </row>
    <row r="100" spans="1:16" ht="14.25" customHeight="1">
      <c r="A100" s="114" t="s">
        <v>822</v>
      </c>
      <c r="B100" s="113" t="s">
        <v>14</v>
      </c>
      <c r="D100" s="401"/>
      <c r="E100" s="394"/>
      <c r="F100" s="396"/>
      <c r="G100" s="396"/>
      <c r="H100" s="103" t="s">
        <v>823</v>
      </c>
      <c r="I100" s="391"/>
      <c r="J100" s="119" t="s">
        <v>681</v>
      </c>
      <c r="K100" s="118">
        <v>2548</v>
      </c>
      <c r="L100" s="117">
        <v>2687</v>
      </c>
      <c r="M100" s="116"/>
      <c r="N100" s="116"/>
      <c r="O100" s="116"/>
      <c r="P100" s="102"/>
    </row>
    <row r="101" spans="1:16" ht="14.25" customHeight="1">
      <c r="A101" s="114" t="s">
        <v>824</v>
      </c>
      <c r="B101" s="113" t="s">
        <v>14</v>
      </c>
      <c r="D101" s="401"/>
      <c r="E101" s="394"/>
      <c r="F101" s="396"/>
      <c r="G101" s="396"/>
      <c r="H101" s="103" t="s">
        <v>825</v>
      </c>
      <c r="I101" s="391"/>
      <c r="J101" s="119" t="s">
        <v>681</v>
      </c>
      <c r="K101" s="118">
        <v>2548</v>
      </c>
      <c r="L101" s="117">
        <v>2687</v>
      </c>
      <c r="M101" s="116"/>
      <c r="N101" s="116"/>
      <c r="O101" s="116"/>
      <c r="P101" s="102"/>
    </row>
    <row r="102" spans="1:16" ht="14.25" customHeight="1">
      <c r="A102" s="114" t="s">
        <v>826</v>
      </c>
      <c r="B102" s="113" t="s">
        <v>14</v>
      </c>
      <c r="D102" s="401"/>
      <c r="E102" s="394"/>
      <c r="F102" s="396"/>
      <c r="G102" s="121" t="s">
        <v>827</v>
      </c>
      <c r="H102" s="103" t="s">
        <v>828</v>
      </c>
      <c r="I102" s="103"/>
      <c r="J102" s="119" t="s">
        <v>539</v>
      </c>
      <c r="K102" s="138">
        <v>4.1999999999999997E-3</v>
      </c>
      <c r="L102" s="117" t="s">
        <v>829</v>
      </c>
      <c r="M102" s="115">
        <v>0</v>
      </c>
      <c r="N102" s="115">
        <v>0</v>
      </c>
      <c r="O102" s="115">
        <v>0</v>
      </c>
      <c r="P102" s="102"/>
    </row>
    <row r="103" spans="1:16" s="123" customFormat="1" ht="14.25" customHeight="1">
      <c r="A103" s="132"/>
      <c r="B103" s="131"/>
      <c r="D103" s="401"/>
      <c r="E103" s="394"/>
      <c r="F103" s="396"/>
      <c r="G103" s="396" t="s">
        <v>827</v>
      </c>
      <c r="H103" s="130" t="s">
        <v>830</v>
      </c>
      <c r="I103" s="129"/>
      <c r="J103" s="128"/>
      <c r="K103" s="127"/>
      <c r="L103" s="126"/>
      <c r="M103" s="137">
        <v>0</v>
      </c>
      <c r="N103" s="137">
        <v>0</v>
      </c>
      <c r="O103" s="137">
        <v>0</v>
      </c>
      <c r="P103" s="124"/>
    </row>
    <row r="104" spans="1:16" ht="14.25" customHeight="1">
      <c r="A104" s="114" t="s">
        <v>831</v>
      </c>
      <c r="B104" s="113" t="s">
        <v>14</v>
      </c>
      <c r="D104" s="401"/>
      <c r="E104" s="394"/>
      <c r="F104" s="396"/>
      <c r="G104" s="396"/>
      <c r="H104" s="103" t="s">
        <v>832</v>
      </c>
      <c r="I104" s="103"/>
      <c r="J104" s="119"/>
      <c r="K104" s="118">
        <v>1737</v>
      </c>
      <c r="L104" s="117">
        <v>1640</v>
      </c>
      <c r="M104" s="115">
        <v>0</v>
      </c>
      <c r="N104" s="115">
        <v>0</v>
      </c>
      <c r="O104" s="115">
        <v>0</v>
      </c>
      <c r="P104" s="102"/>
    </row>
    <row r="105" spans="1:16" ht="14.25" customHeight="1">
      <c r="A105" s="114" t="s">
        <v>833</v>
      </c>
      <c r="B105" s="113" t="s">
        <v>14</v>
      </c>
      <c r="D105" s="401"/>
      <c r="E105" s="394"/>
      <c r="F105" s="396"/>
      <c r="G105" s="396"/>
      <c r="H105" s="103" t="s">
        <v>834</v>
      </c>
      <c r="I105" s="103"/>
      <c r="J105" s="119"/>
      <c r="K105" s="118">
        <v>16691</v>
      </c>
      <c r="L105" s="117">
        <v>16436</v>
      </c>
      <c r="M105" s="115">
        <v>0</v>
      </c>
      <c r="N105" s="115">
        <v>0</v>
      </c>
      <c r="O105" s="115">
        <v>0</v>
      </c>
      <c r="P105" s="102"/>
    </row>
    <row r="106" spans="1:16" ht="14.25" customHeight="1">
      <c r="A106" s="114" t="s">
        <v>835</v>
      </c>
      <c r="B106" s="113" t="s">
        <v>14</v>
      </c>
      <c r="D106" s="401"/>
      <c r="E106" s="394"/>
      <c r="F106" s="396"/>
      <c r="G106" s="396"/>
      <c r="H106" s="103" t="s">
        <v>836</v>
      </c>
      <c r="I106" s="103"/>
      <c r="J106" s="119"/>
      <c r="K106" s="118">
        <v>3906</v>
      </c>
      <c r="L106" s="117">
        <v>3648</v>
      </c>
      <c r="M106" s="115">
        <v>0</v>
      </c>
      <c r="N106" s="115">
        <v>0</v>
      </c>
      <c r="O106" s="115">
        <v>0</v>
      </c>
      <c r="P106" s="102"/>
    </row>
    <row r="107" spans="1:16" ht="14.25" customHeight="1">
      <c r="A107" s="114" t="s">
        <v>837</v>
      </c>
      <c r="B107" s="113" t="s">
        <v>14</v>
      </c>
      <c r="D107" s="401"/>
      <c r="E107" s="394"/>
      <c r="F107" s="396"/>
      <c r="G107" s="396"/>
      <c r="H107" s="103" t="s">
        <v>622</v>
      </c>
      <c r="I107" s="103"/>
      <c r="J107" s="119"/>
      <c r="K107" s="118">
        <v>22334</v>
      </c>
      <c r="L107" s="117">
        <v>21724</v>
      </c>
      <c r="M107" s="115">
        <v>0</v>
      </c>
      <c r="N107" s="115">
        <v>0</v>
      </c>
      <c r="O107" s="115">
        <v>0</v>
      </c>
      <c r="P107" s="102"/>
    </row>
    <row r="108" spans="1:16" s="123" customFormat="1" ht="14.25" customHeight="1">
      <c r="A108" s="132"/>
      <c r="B108" s="131"/>
      <c r="D108" s="401"/>
      <c r="E108" s="394"/>
      <c r="F108" s="396"/>
      <c r="G108" s="396" t="s">
        <v>827</v>
      </c>
      <c r="H108" s="130" t="s">
        <v>838</v>
      </c>
      <c r="I108" s="129"/>
      <c r="J108" s="128"/>
      <c r="K108" s="127"/>
      <c r="L108" s="126"/>
      <c r="M108" s="137"/>
      <c r="N108" s="137"/>
      <c r="O108" s="137"/>
      <c r="P108" s="124"/>
    </row>
    <row r="109" spans="1:16" ht="25" customHeight="1">
      <c r="A109" s="114" t="s">
        <v>839</v>
      </c>
      <c r="B109" s="113" t="s">
        <v>14</v>
      </c>
      <c r="D109" s="401"/>
      <c r="E109" s="394"/>
      <c r="F109" s="396"/>
      <c r="G109" s="396"/>
      <c r="H109" s="103" t="s">
        <v>840</v>
      </c>
      <c r="I109" s="103"/>
      <c r="J109" s="119" t="s">
        <v>539</v>
      </c>
      <c r="K109" s="136">
        <v>0.18</v>
      </c>
      <c r="L109" s="117" t="s">
        <v>381</v>
      </c>
      <c r="M109" s="115">
        <v>0</v>
      </c>
      <c r="N109" s="115">
        <v>0</v>
      </c>
      <c r="O109" s="115">
        <v>0</v>
      </c>
      <c r="P109" s="102"/>
    </row>
    <row r="110" spans="1:16" ht="34.25" customHeight="1">
      <c r="A110" s="114" t="s">
        <v>841</v>
      </c>
      <c r="B110" s="113" t="s">
        <v>14</v>
      </c>
      <c r="D110" s="401"/>
      <c r="E110" s="394"/>
      <c r="F110" s="396"/>
      <c r="G110" s="396"/>
      <c r="H110" s="103" t="s">
        <v>842</v>
      </c>
      <c r="I110" s="103"/>
      <c r="J110" s="119" t="s">
        <v>539</v>
      </c>
      <c r="K110" s="136">
        <v>0.28999999999999998</v>
      </c>
      <c r="L110" s="117" t="s">
        <v>843</v>
      </c>
      <c r="M110" s="115">
        <v>0</v>
      </c>
      <c r="N110" s="115">
        <v>0</v>
      </c>
      <c r="O110" s="115">
        <v>0</v>
      </c>
      <c r="P110" s="102"/>
    </row>
    <row r="111" spans="1:16" ht="34.25" customHeight="1">
      <c r="A111" s="114" t="s">
        <v>844</v>
      </c>
      <c r="B111" s="113" t="s">
        <v>14</v>
      </c>
      <c r="D111" s="401"/>
      <c r="E111" s="394"/>
      <c r="F111" s="396"/>
      <c r="G111" s="396"/>
      <c r="H111" s="103" t="s">
        <v>845</v>
      </c>
      <c r="I111" s="103"/>
      <c r="J111" s="119" t="s">
        <v>539</v>
      </c>
      <c r="K111" s="136">
        <v>0.27</v>
      </c>
      <c r="L111" s="117" t="s">
        <v>846</v>
      </c>
      <c r="M111" s="115">
        <v>0</v>
      </c>
      <c r="N111" s="115">
        <v>0</v>
      </c>
      <c r="O111" s="115">
        <v>0</v>
      </c>
      <c r="P111" s="102"/>
    </row>
    <row r="112" spans="1:16" ht="44.25" customHeight="1">
      <c r="A112" s="114" t="s">
        <v>847</v>
      </c>
      <c r="B112" s="113" t="s">
        <v>14</v>
      </c>
      <c r="D112" s="401"/>
      <c r="E112" s="394"/>
      <c r="F112" s="396"/>
      <c r="G112" s="396"/>
      <c r="H112" s="103" t="s">
        <v>848</v>
      </c>
      <c r="I112" s="103"/>
      <c r="J112" s="119" t="s">
        <v>539</v>
      </c>
      <c r="K112" s="136">
        <v>0.25</v>
      </c>
      <c r="L112" s="117" t="s">
        <v>336</v>
      </c>
      <c r="M112" s="115">
        <v>0</v>
      </c>
      <c r="N112" s="115">
        <v>0</v>
      </c>
      <c r="O112" s="115">
        <v>0</v>
      </c>
      <c r="P112" s="102"/>
    </row>
    <row r="113" spans="1:16" ht="25" customHeight="1">
      <c r="A113" s="114" t="s">
        <v>849</v>
      </c>
      <c r="B113" s="113" t="s">
        <v>14</v>
      </c>
      <c r="D113" s="401"/>
      <c r="E113" s="394"/>
      <c r="F113" s="396"/>
      <c r="G113" s="396"/>
      <c r="H113" s="103" t="s">
        <v>850</v>
      </c>
      <c r="I113" s="103"/>
      <c r="J113" s="119" t="s">
        <v>539</v>
      </c>
      <c r="K113" s="136">
        <v>0.19</v>
      </c>
      <c r="L113" s="117" t="s">
        <v>851</v>
      </c>
      <c r="M113" s="115">
        <v>0</v>
      </c>
      <c r="N113" s="115">
        <v>0</v>
      </c>
      <c r="O113" s="115">
        <v>0</v>
      </c>
      <c r="P113" s="102"/>
    </row>
    <row r="114" spans="1:16" s="123" customFormat="1" ht="14.25" customHeight="1">
      <c r="A114" s="132"/>
      <c r="B114" s="131"/>
      <c r="D114" s="401"/>
      <c r="E114" s="394"/>
      <c r="F114" s="396"/>
      <c r="G114" s="396" t="s">
        <v>852</v>
      </c>
      <c r="H114" s="130" t="s">
        <v>830</v>
      </c>
      <c r="I114" s="129"/>
      <c r="J114" s="128"/>
      <c r="K114" s="127"/>
      <c r="L114" s="126"/>
      <c r="M114" s="125"/>
      <c r="N114" s="125"/>
      <c r="O114" s="125"/>
      <c r="P114" s="124"/>
    </row>
    <row r="115" spans="1:16" ht="14.25" customHeight="1">
      <c r="A115" s="114" t="s">
        <v>853</v>
      </c>
      <c r="B115" s="113" t="s">
        <v>14</v>
      </c>
      <c r="D115" s="401"/>
      <c r="E115" s="394"/>
      <c r="F115" s="396"/>
      <c r="G115" s="396"/>
      <c r="H115" s="103" t="s">
        <v>854</v>
      </c>
      <c r="I115" s="103"/>
      <c r="J115" s="119" t="s">
        <v>20</v>
      </c>
      <c r="K115" s="118">
        <v>1691</v>
      </c>
      <c r="L115" s="117">
        <v>1701</v>
      </c>
      <c r="M115" s="116">
        <v>908</v>
      </c>
      <c r="N115" s="116">
        <v>486</v>
      </c>
      <c r="O115" s="115">
        <v>1600</v>
      </c>
      <c r="P115" s="102"/>
    </row>
    <row r="116" spans="1:16" ht="14.25" customHeight="1">
      <c r="A116" s="114" t="s">
        <v>855</v>
      </c>
      <c r="B116" s="113" t="s">
        <v>14</v>
      </c>
      <c r="D116" s="401"/>
      <c r="E116" s="394"/>
      <c r="F116" s="396"/>
      <c r="G116" s="396"/>
      <c r="H116" s="103" t="s">
        <v>856</v>
      </c>
      <c r="I116" s="103"/>
      <c r="J116" s="119" t="s">
        <v>20</v>
      </c>
      <c r="K116" s="118">
        <v>727</v>
      </c>
      <c r="L116" s="117">
        <v>791</v>
      </c>
      <c r="M116" s="116">
        <v>501</v>
      </c>
      <c r="N116" s="116">
        <v>348</v>
      </c>
      <c r="O116" s="116">
        <v>510</v>
      </c>
      <c r="P116" s="102"/>
    </row>
    <row r="117" spans="1:16" ht="14.25" customHeight="1">
      <c r="A117" s="114" t="s">
        <v>857</v>
      </c>
      <c r="B117" s="113" t="s">
        <v>14</v>
      </c>
      <c r="D117" s="401"/>
      <c r="E117" s="394"/>
      <c r="F117" s="396"/>
      <c r="G117" s="396"/>
      <c r="H117" s="103" t="s">
        <v>858</v>
      </c>
      <c r="I117" s="103"/>
      <c r="J117" s="119" t="s">
        <v>20</v>
      </c>
      <c r="K117" s="118">
        <v>130</v>
      </c>
      <c r="L117" s="117">
        <v>195</v>
      </c>
      <c r="M117" s="116">
        <v>157</v>
      </c>
      <c r="N117" s="116">
        <v>86</v>
      </c>
      <c r="O117" s="116">
        <v>217</v>
      </c>
      <c r="P117" s="102"/>
    </row>
    <row r="118" spans="1:16" ht="14.25" customHeight="1">
      <c r="A118" s="114" t="s">
        <v>859</v>
      </c>
      <c r="B118" s="113" t="s">
        <v>14</v>
      </c>
      <c r="D118" s="401"/>
      <c r="E118" s="394"/>
      <c r="F118" s="396"/>
      <c r="G118" s="396"/>
      <c r="H118" s="103" t="s">
        <v>622</v>
      </c>
      <c r="I118" s="103"/>
      <c r="J118" s="119" t="s">
        <v>20</v>
      </c>
      <c r="K118" s="118">
        <v>2548</v>
      </c>
      <c r="L118" s="117">
        <v>2687</v>
      </c>
      <c r="M118" s="115">
        <v>1566</v>
      </c>
      <c r="N118" s="116">
        <v>920</v>
      </c>
      <c r="O118" s="115">
        <v>2327</v>
      </c>
      <c r="P118" s="102"/>
    </row>
    <row r="119" spans="1:16" s="123" customFormat="1" ht="14.25" customHeight="1">
      <c r="A119" s="132"/>
      <c r="B119" s="131"/>
      <c r="D119" s="401"/>
      <c r="E119" s="394"/>
      <c r="F119" s="396"/>
      <c r="G119" s="396"/>
      <c r="H119" s="130" t="s">
        <v>838</v>
      </c>
      <c r="I119" s="129"/>
      <c r="J119" s="128"/>
      <c r="K119" s="127"/>
      <c r="L119" s="135"/>
      <c r="M119" s="134"/>
      <c r="N119" s="134"/>
      <c r="O119" s="133"/>
      <c r="P119" s="124"/>
    </row>
    <row r="120" spans="1:16" ht="14.25" customHeight="1">
      <c r="A120" s="114" t="s">
        <v>860</v>
      </c>
      <c r="B120" s="113" t="s">
        <v>14</v>
      </c>
      <c r="D120" s="401"/>
      <c r="E120" s="394"/>
      <c r="F120" s="396"/>
      <c r="G120" s="396"/>
      <c r="H120" s="103" t="s">
        <v>744</v>
      </c>
      <c r="I120" s="103"/>
      <c r="J120" s="119" t="s">
        <v>20</v>
      </c>
      <c r="K120" s="118">
        <v>738</v>
      </c>
      <c r="L120" s="117">
        <v>809</v>
      </c>
      <c r="M120" s="116">
        <v>422</v>
      </c>
      <c r="N120" s="116">
        <v>297</v>
      </c>
      <c r="O120" s="116">
        <v>525</v>
      </c>
      <c r="P120" s="102"/>
    </row>
    <row r="121" spans="1:16" ht="14.25" customHeight="1">
      <c r="A121" s="114" t="s">
        <v>861</v>
      </c>
      <c r="B121" s="113" t="s">
        <v>14</v>
      </c>
      <c r="D121" s="401"/>
      <c r="E121" s="394"/>
      <c r="F121" s="396"/>
      <c r="G121" s="396"/>
      <c r="H121" s="103" t="s">
        <v>746</v>
      </c>
      <c r="I121" s="103"/>
      <c r="J121" s="119" t="s">
        <v>20</v>
      </c>
      <c r="K121" s="118">
        <v>1810</v>
      </c>
      <c r="L121" s="117">
        <v>1878</v>
      </c>
      <c r="M121" s="115">
        <v>1144</v>
      </c>
      <c r="N121" s="116">
        <v>623</v>
      </c>
      <c r="O121" s="115">
        <v>1802</v>
      </c>
      <c r="P121" s="102"/>
    </row>
    <row r="122" spans="1:16" ht="14.25" customHeight="1">
      <c r="A122" s="114" t="s">
        <v>862</v>
      </c>
      <c r="B122" s="113" t="s">
        <v>14</v>
      </c>
      <c r="D122" s="401"/>
      <c r="E122" s="394"/>
      <c r="F122" s="396"/>
      <c r="G122" s="396"/>
      <c r="H122" s="103" t="s">
        <v>622</v>
      </c>
      <c r="I122" s="103"/>
      <c r="J122" s="119" t="s">
        <v>20</v>
      </c>
      <c r="K122" s="118">
        <v>2548</v>
      </c>
      <c r="L122" s="117">
        <v>2687</v>
      </c>
      <c r="M122" s="115">
        <v>1566</v>
      </c>
      <c r="N122" s="116">
        <v>920</v>
      </c>
      <c r="O122" s="115">
        <v>2327</v>
      </c>
      <c r="P122" s="102"/>
    </row>
    <row r="123" spans="1:16" s="123" customFormat="1" ht="14.25" customHeight="1">
      <c r="A123" s="132"/>
      <c r="B123" s="131"/>
      <c r="D123" s="401"/>
      <c r="E123" s="394"/>
      <c r="F123" s="396"/>
      <c r="G123" s="396"/>
      <c r="H123" s="130" t="s">
        <v>863</v>
      </c>
      <c r="I123" s="129"/>
      <c r="J123" s="128"/>
      <c r="K123" s="127"/>
      <c r="L123" s="126"/>
      <c r="M123" s="125"/>
      <c r="N123" s="125"/>
      <c r="O123" s="125"/>
      <c r="P123" s="124"/>
    </row>
    <row r="124" spans="1:16" ht="14.25" customHeight="1">
      <c r="A124" s="114" t="s">
        <v>864</v>
      </c>
      <c r="B124" s="113" t="s">
        <v>14</v>
      </c>
      <c r="D124" s="401"/>
      <c r="E124" s="394"/>
      <c r="F124" s="396"/>
      <c r="G124" s="396"/>
      <c r="H124" s="103" t="s">
        <v>865</v>
      </c>
      <c r="I124" s="103"/>
      <c r="J124" s="119" t="s">
        <v>20</v>
      </c>
      <c r="K124" s="118">
        <v>1</v>
      </c>
      <c r="L124" s="117"/>
      <c r="M124" s="116">
        <v>1</v>
      </c>
      <c r="N124" s="116">
        <v>3</v>
      </c>
      <c r="O124" s="116">
        <v>2</v>
      </c>
      <c r="P124" s="102"/>
    </row>
    <row r="125" spans="1:16" ht="14.25" customHeight="1">
      <c r="A125" s="114" t="s">
        <v>866</v>
      </c>
      <c r="B125" s="113" t="s">
        <v>14</v>
      </c>
      <c r="D125" s="401"/>
      <c r="E125" s="394"/>
      <c r="F125" s="396"/>
      <c r="G125" s="396"/>
      <c r="H125" s="103" t="s">
        <v>867</v>
      </c>
      <c r="I125" s="103"/>
      <c r="J125" s="119" t="s">
        <v>20</v>
      </c>
      <c r="K125" s="118">
        <v>16</v>
      </c>
      <c r="L125" s="117">
        <v>43</v>
      </c>
      <c r="M125" s="116">
        <v>39</v>
      </c>
      <c r="N125" s="116">
        <v>23</v>
      </c>
      <c r="O125" s="116">
        <v>18</v>
      </c>
      <c r="P125" s="102"/>
    </row>
    <row r="126" spans="1:16" ht="14.25" customHeight="1">
      <c r="A126" s="114" t="s">
        <v>868</v>
      </c>
      <c r="B126" s="113" t="s">
        <v>14</v>
      </c>
      <c r="D126" s="401"/>
      <c r="E126" s="394"/>
      <c r="F126" s="396"/>
      <c r="G126" s="396"/>
      <c r="H126" s="103" t="s">
        <v>869</v>
      </c>
      <c r="I126" s="103"/>
      <c r="J126" s="119" t="s">
        <v>20</v>
      </c>
      <c r="K126" s="118">
        <v>169</v>
      </c>
      <c r="L126" s="117">
        <v>279</v>
      </c>
      <c r="M126" s="116">
        <v>198</v>
      </c>
      <c r="N126" s="116">
        <v>120</v>
      </c>
      <c r="O126" s="116">
        <v>144</v>
      </c>
      <c r="P126" s="102"/>
    </row>
    <row r="127" spans="1:16" ht="14.25" customHeight="1">
      <c r="A127" s="114" t="s">
        <v>870</v>
      </c>
      <c r="B127" s="113" t="s">
        <v>14</v>
      </c>
      <c r="D127" s="401"/>
      <c r="E127" s="394"/>
      <c r="F127" s="396"/>
      <c r="G127" s="396"/>
      <c r="H127" s="103" t="s">
        <v>871</v>
      </c>
      <c r="I127" s="103"/>
      <c r="J127" s="119" t="s">
        <v>20</v>
      </c>
      <c r="K127" s="118">
        <v>442</v>
      </c>
      <c r="L127" s="117">
        <v>628</v>
      </c>
      <c r="M127" s="116">
        <v>511</v>
      </c>
      <c r="N127" s="116">
        <v>270</v>
      </c>
      <c r="O127" s="116">
        <v>530</v>
      </c>
      <c r="P127" s="102"/>
    </row>
    <row r="128" spans="1:16" ht="14.25" customHeight="1">
      <c r="A128" s="114" t="s">
        <v>872</v>
      </c>
      <c r="B128" s="113" t="s">
        <v>14</v>
      </c>
      <c r="D128" s="401"/>
      <c r="E128" s="394"/>
      <c r="F128" s="396"/>
      <c r="G128" s="396"/>
      <c r="H128" s="103" t="s">
        <v>873</v>
      </c>
      <c r="I128" s="103"/>
      <c r="J128" s="119" t="s">
        <v>20</v>
      </c>
      <c r="K128" s="118">
        <v>1849</v>
      </c>
      <c r="L128" s="117">
        <v>1572</v>
      </c>
      <c r="M128" s="116">
        <v>766</v>
      </c>
      <c r="N128" s="116">
        <v>455</v>
      </c>
      <c r="O128" s="115">
        <v>1030</v>
      </c>
      <c r="P128" s="102"/>
    </row>
    <row r="129" spans="1:16" ht="14.25" customHeight="1">
      <c r="A129" s="114" t="s">
        <v>874</v>
      </c>
      <c r="B129" s="113" t="s">
        <v>14</v>
      </c>
      <c r="D129" s="401"/>
      <c r="E129" s="394"/>
      <c r="F129" s="396"/>
      <c r="G129" s="396"/>
      <c r="H129" s="103" t="s">
        <v>875</v>
      </c>
      <c r="I129" s="103"/>
      <c r="J129" s="119" t="s">
        <v>20</v>
      </c>
      <c r="K129" s="118">
        <v>71</v>
      </c>
      <c r="L129" s="117">
        <v>165</v>
      </c>
      <c r="M129" s="116">
        <v>51</v>
      </c>
      <c r="N129" s="116">
        <v>49</v>
      </c>
      <c r="O129" s="116">
        <v>603</v>
      </c>
      <c r="P129" s="102"/>
    </row>
    <row r="130" spans="1:16" ht="14.25" customHeight="1">
      <c r="A130" s="114" t="s">
        <v>876</v>
      </c>
      <c r="B130" s="113" t="s">
        <v>14</v>
      </c>
      <c r="D130" s="401"/>
      <c r="E130" s="394"/>
      <c r="F130" s="396"/>
      <c r="G130" s="396"/>
      <c r="H130" s="122" t="s">
        <v>622</v>
      </c>
      <c r="I130" s="103"/>
      <c r="J130" s="119" t="s">
        <v>20</v>
      </c>
      <c r="K130" s="118">
        <v>2548</v>
      </c>
      <c r="L130" s="117">
        <v>2687</v>
      </c>
      <c r="M130" s="115">
        <v>1566</v>
      </c>
      <c r="N130" s="116">
        <v>920</v>
      </c>
      <c r="O130" s="115">
        <v>2327</v>
      </c>
      <c r="P130" s="102"/>
    </row>
    <row r="131" spans="1:16" ht="14.25" customHeight="1">
      <c r="A131" s="114" t="s">
        <v>877</v>
      </c>
      <c r="B131" s="113" t="s">
        <v>14</v>
      </c>
      <c r="D131" s="401"/>
      <c r="E131" s="394"/>
      <c r="F131" s="396"/>
      <c r="G131" s="399"/>
      <c r="H131" s="245" t="s">
        <v>878</v>
      </c>
      <c r="I131" s="120"/>
      <c r="J131" s="119" t="s">
        <v>539</v>
      </c>
      <c r="K131" s="210">
        <v>0.20100000000000001</v>
      </c>
      <c r="L131" s="117" t="s">
        <v>879</v>
      </c>
      <c r="M131" s="116" t="s">
        <v>880</v>
      </c>
      <c r="N131" s="116" t="s">
        <v>881</v>
      </c>
      <c r="O131" s="116" t="s">
        <v>882</v>
      </c>
      <c r="P131" s="102"/>
    </row>
    <row r="132" spans="1:16" ht="14.25" customHeight="1">
      <c r="A132" s="114" t="s">
        <v>883</v>
      </c>
      <c r="B132" s="113" t="s">
        <v>14</v>
      </c>
      <c r="D132" s="402"/>
      <c r="E132" s="394"/>
      <c r="F132" s="396"/>
      <c r="G132" s="399"/>
      <c r="H132" s="245" t="s">
        <v>852</v>
      </c>
      <c r="I132" s="120"/>
      <c r="J132" s="119" t="s">
        <v>884</v>
      </c>
      <c r="K132" s="118">
        <v>2548</v>
      </c>
      <c r="L132" s="117">
        <v>689</v>
      </c>
      <c r="M132" s="116">
        <v>439</v>
      </c>
      <c r="N132" s="116">
        <v>596</v>
      </c>
      <c r="O132" s="115">
        <v>1173</v>
      </c>
      <c r="P132" s="102"/>
    </row>
    <row r="133" spans="1:16" ht="39.25" customHeight="1">
      <c r="A133" s="114"/>
      <c r="B133" s="113"/>
      <c r="D133" s="397" t="s">
        <v>885</v>
      </c>
      <c r="E133" s="398"/>
      <c r="F133" s="398"/>
      <c r="G133" s="398"/>
      <c r="H133" s="397"/>
      <c r="I133" s="398"/>
      <c r="J133" s="398"/>
      <c r="K133" s="398"/>
      <c r="L133" s="398"/>
      <c r="M133" s="398"/>
      <c r="N133" s="398"/>
      <c r="O133" s="398"/>
    </row>
  </sheetData>
  <mergeCells count="38">
    <mergeCell ref="F3:F52"/>
    <mergeCell ref="G4:G22"/>
    <mergeCell ref="G23:G34"/>
    <mergeCell ref="H31:H34"/>
    <mergeCell ref="I47:I48"/>
    <mergeCell ref="I45:I46"/>
    <mergeCell ref="I43:I44"/>
    <mergeCell ref="H35:H42"/>
    <mergeCell ref="G35:G52"/>
    <mergeCell ref="I49:I50"/>
    <mergeCell ref="I51:I52"/>
    <mergeCell ref="I69:I74"/>
    <mergeCell ref="I63:I68"/>
    <mergeCell ref="G66:G68"/>
    <mergeCell ref="G63:G65"/>
    <mergeCell ref="G69:G71"/>
    <mergeCell ref="G53:G57"/>
    <mergeCell ref="F53:F74"/>
    <mergeCell ref="G58:G62"/>
    <mergeCell ref="I60:I62"/>
    <mergeCell ref="I58:I59"/>
    <mergeCell ref="I55:I57"/>
    <mergeCell ref="D133:O133"/>
    <mergeCell ref="I87:I101"/>
    <mergeCell ref="G87:G101"/>
    <mergeCell ref="G103:G107"/>
    <mergeCell ref="F87:F132"/>
    <mergeCell ref="G108:G113"/>
    <mergeCell ref="G114:G132"/>
    <mergeCell ref="D3:D132"/>
    <mergeCell ref="E3:E132"/>
    <mergeCell ref="G72:G74"/>
    <mergeCell ref="G75:G79"/>
    <mergeCell ref="F75:F79"/>
    <mergeCell ref="F80:F86"/>
    <mergeCell ref="G81:G84"/>
    <mergeCell ref="I53:I54"/>
    <mergeCell ref="H43:H52"/>
  </mergeCells>
  <pageMargins left="0.75" right="0.75" top="1" bottom="1" header="0.5" footer="0.5"/>
  <headerFooter>
    <oddHeader>&amp;R&amp;"Arial"&amp;8&amp;K000000 [OFFICIAL]&amp;1#_x000D_</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249977111117893"/>
  </sheetPr>
  <dimension ref="A1:K25"/>
  <sheetViews>
    <sheetView showRuler="0" topLeftCell="F10" workbookViewId="0">
      <selection activeCell="F24" sqref="F24"/>
    </sheetView>
  </sheetViews>
  <sheetFormatPr baseColWidth="10" defaultColWidth="13.1640625" defaultRowHeight="13"/>
  <cols>
    <col min="1" max="1" width="2.1640625" style="207" customWidth="1"/>
    <col min="2" max="2" width="7.83203125" customWidth="1"/>
    <col min="3" max="3" width="8.5" customWidth="1"/>
    <col min="4" max="4" width="17.5" customWidth="1"/>
    <col min="5" max="5" width="20.33203125" customWidth="1"/>
    <col min="6" max="6" width="50.5" customWidth="1"/>
    <col min="7" max="7" width="45.5" customWidth="1"/>
    <col min="8" max="8" width="24.1640625" customWidth="1"/>
    <col min="9" max="10" width="44.6640625" customWidth="1"/>
    <col min="11" max="11" width="13.6640625" customWidth="1"/>
  </cols>
  <sheetData>
    <row r="1" spans="1:11" ht="25" customHeight="1">
      <c r="A1" s="201"/>
    </row>
    <row r="2" spans="1:11" ht="25" customHeight="1">
      <c r="A2" s="201"/>
      <c r="B2" s="83" t="s">
        <v>2</v>
      </c>
      <c r="C2" s="85" t="s">
        <v>3</v>
      </c>
      <c r="D2" s="85" t="s">
        <v>262</v>
      </c>
      <c r="E2" s="14"/>
      <c r="F2" s="14" t="s">
        <v>5</v>
      </c>
      <c r="G2" s="14" t="s">
        <v>69</v>
      </c>
      <c r="H2" s="15" t="s">
        <v>7</v>
      </c>
      <c r="I2" s="38">
        <v>2023</v>
      </c>
      <c r="J2" s="39">
        <v>2022</v>
      </c>
    </row>
    <row r="3" spans="1:11" ht="14.25" customHeight="1">
      <c r="A3" s="202"/>
      <c r="B3" s="415"/>
      <c r="C3" s="413" t="s">
        <v>886</v>
      </c>
      <c r="D3" s="362" t="s">
        <v>887</v>
      </c>
      <c r="E3" s="352" t="s">
        <v>888</v>
      </c>
      <c r="F3" s="5" t="s">
        <v>889</v>
      </c>
      <c r="G3" s="5"/>
      <c r="H3" s="5" t="s">
        <v>120</v>
      </c>
      <c r="I3" s="86">
        <v>0</v>
      </c>
      <c r="J3" s="84">
        <v>0</v>
      </c>
      <c r="K3" s="31"/>
    </row>
    <row r="4" spans="1:11" ht="14.25" customHeight="1">
      <c r="A4" s="202"/>
      <c r="B4" s="416"/>
      <c r="C4" s="414"/>
      <c r="D4" s="363"/>
      <c r="E4" s="352"/>
      <c r="F4" s="5" t="s">
        <v>890</v>
      </c>
      <c r="G4" s="5"/>
      <c r="H4" s="5" t="s">
        <v>120</v>
      </c>
      <c r="I4" s="86">
        <v>8.33</v>
      </c>
      <c r="J4" s="84">
        <v>0.08</v>
      </c>
      <c r="K4" s="31"/>
    </row>
    <row r="5" spans="1:11" ht="14.25" customHeight="1">
      <c r="A5" s="203"/>
      <c r="B5" s="416"/>
      <c r="C5" s="414"/>
      <c r="D5" s="363"/>
      <c r="E5" s="352"/>
      <c r="F5" s="5" t="s">
        <v>891</v>
      </c>
      <c r="G5" s="5"/>
      <c r="H5" s="5" t="s">
        <v>120</v>
      </c>
      <c r="I5" s="86">
        <v>91.66</v>
      </c>
      <c r="J5" s="84">
        <v>0.92</v>
      </c>
      <c r="K5" s="31"/>
    </row>
    <row r="6" spans="1:11" ht="14.25" customHeight="1">
      <c r="A6" s="204"/>
      <c r="B6" s="416"/>
      <c r="C6" s="414"/>
      <c r="D6" s="363"/>
      <c r="E6" s="352"/>
      <c r="F6" s="5" t="s">
        <v>892</v>
      </c>
      <c r="G6" s="5"/>
      <c r="H6" s="5" t="s">
        <v>120</v>
      </c>
      <c r="I6" s="86">
        <v>25</v>
      </c>
      <c r="J6" s="84">
        <v>0.5</v>
      </c>
      <c r="K6" s="31"/>
    </row>
    <row r="7" spans="1:11" ht="14.25" customHeight="1">
      <c r="A7" s="204"/>
      <c r="B7" s="416"/>
      <c r="C7" s="414"/>
      <c r="D7" s="363"/>
      <c r="E7" s="352"/>
      <c r="F7" s="5" t="s">
        <v>893</v>
      </c>
      <c r="G7" s="5"/>
      <c r="H7" s="5" t="s">
        <v>120</v>
      </c>
      <c r="I7" s="86">
        <v>75</v>
      </c>
      <c r="J7" s="84">
        <v>0.5</v>
      </c>
      <c r="K7" s="31"/>
    </row>
    <row r="8" spans="1:11" ht="14.25" customHeight="1">
      <c r="A8" s="204"/>
      <c r="B8" s="416"/>
      <c r="C8" s="414"/>
      <c r="D8" s="363"/>
      <c r="E8" s="352"/>
      <c r="F8" s="5" t="s">
        <v>894</v>
      </c>
      <c r="G8" s="5"/>
      <c r="H8" s="5" t="s">
        <v>268</v>
      </c>
      <c r="I8" s="86">
        <v>0</v>
      </c>
      <c r="J8" s="42">
        <v>0</v>
      </c>
      <c r="K8" s="31"/>
    </row>
    <row r="9" spans="1:11" ht="14.25" customHeight="1">
      <c r="A9" s="204"/>
      <c r="B9" s="416"/>
      <c r="C9" s="414"/>
      <c r="D9" s="363"/>
      <c r="E9" s="352"/>
      <c r="F9" s="5" t="s">
        <v>895</v>
      </c>
      <c r="G9" s="5"/>
      <c r="H9" s="5" t="s">
        <v>268</v>
      </c>
      <c r="I9" s="86">
        <v>1</v>
      </c>
      <c r="J9" s="42">
        <v>1</v>
      </c>
      <c r="K9" s="31"/>
    </row>
    <row r="10" spans="1:11" ht="14.25" customHeight="1">
      <c r="A10" s="204"/>
      <c r="B10" s="416"/>
      <c r="C10" s="414"/>
      <c r="D10" s="363"/>
      <c r="E10" s="352"/>
      <c r="F10" s="5" t="s">
        <v>896</v>
      </c>
      <c r="G10" s="5"/>
      <c r="H10" s="5" t="s">
        <v>268</v>
      </c>
      <c r="I10" s="86">
        <v>11</v>
      </c>
      <c r="J10" s="42">
        <v>11</v>
      </c>
      <c r="K10" s="31"/>
    </row>
    <row r="11" spans="1:11" ht="14.25" customHeight="1">
      <c r="A11" s="202"/>
      <c r="B11" s="416"/>
      <c r="C11" s="414"/>
      <c r="D11" s="363"/>
      <c r="E11" s="352"/>
      <c r="F11" s="5" t="s">
        <v>897</v>
      </c>
      <c r="G11" s="5"/>
      <c r="H11" s="5" t="s">
        <v>268</v>
      </c>
      <c r="I11" s="86">
        <v>3</v>
      </c>
      <c r="J11" s="42">
        <v>6</v>
      </c>
      <c r="K11" s="31"/>
    </row>
    <row r="12" spans="1:11" ht="14.25" customHeight="1">
      <c r="A12" s="205"/>
      <c r="B12" s="416"/>
      <c r="C12" s="414"/>
      <c r="D12" s="363"/>
      <c r="E12" s="352"/>
      <c r="F12" s="5" t="s">
        <v>898</v>
      </c>
      <c r="G12" s="5"/>
      <c r="H12" s="5" t="s">
        <v>268</v>
      </c>
      <c r="I12" s="86">
        <v>9</v>
      </c>
      <c r="J12" s="42">
        <v>6</v>
      </c>
      <c r="K12" s="31"/>
    </row>
    <row r="13" spans="1:11" ht="14.25" customHeight="1">
      <c r="A13" s="205"/>
      <c r="B13" s="416"/>
      <c r="C13" s="414"/>
      <c r="D13" s="363"/>
      <c r="E13" s="352"/>
      <c r="F13" s="26" t="s">
        <v>899</v>
      </c>
      <c r="G13" s="5"/>
      <c r="H13" s="5" t="s">
        <v>20</v>
      </c>
      <c r="I13" s="51">
        <v>1</v>
      </c>
      <c r="J13" s="46">
        <v>2</v>
      </c>
      <c r="K13" s="31"/>
    </row>
    <row r="14" spans="1:11" ht="14.25" customHeight="1">
      <c r="A14" s="205"/>
      <c r="B14" s="416"/>
      <c r="C14" s="414"/>
      <c r="D14" s="363"/>
      <c r="E14" s="352"/>
      <c r="F14" s="26" t="s">
        <v>900</v>
      </c>
      <c r="G14" s="5"/>
      <c r="H14" s="5" t="s">
        <v>20</v>
      </c>
      <c r="I14" s="51">
        <v>8</v>
      </c>
      <c r="J14" s="46">
        <v>7</v>
      </c>
      <c r="K14" s="31"/>
    </row>
    <row r="15" spans="1:11" ht="14.25" customHeight="1">
      <c r="A15" s="205"/>
      <c r="B15" s="416"/>
      <c r="C15" s="414"/>
      <c r="D15" s="363"/>
      <c r="E15" s="352"/>
      <c r="F15" s="26" t="s">
        <v>901</v>
      </c>
      <c r="G15" s="5"/>
      <c r="H15" s="5" t="s">
        <v>20</v>
      </c>
      <c r="I15" s="51">
        <v>3</v>
      </c>
      <c r="J15" s="46">
        <v>3</v>
      </c>
      <c r="K15" s="31"/>
    </row>
    <row r="16" spans="1:11" ht="14.25" customHeight="1">
      <c r="A16" s="205"/>
      <c r="B16" s="416"/>
      <c r="C16" s="414"/>
      <c r="D16" s="363"/>
      <c r="E16" s="352"/>
      <c r="F16" s="26" t="s">
        <v>902</v>
      </c>
      <c r="G16" s="5"/>
      <c r="H16" s="5" t="s">
        <v>20</v>
      </c>
      <c r="I16" s="51">
        <v>3</v>
      </c>
      <c r="J16" s="46">
        <v>6</v>
      </c>
      <c r="K16" s="31"/>
    </row>
    <row r="17" spans="1:11" ht="14.25" customHeight="1">
      <c r="A17" s="205"/>
      <c r="B17" s="416"/>
      <c r="C17" s="414"/>
      <c r="D17" s="363"/>
      <c r="E17" s="352"/>
      <c r="F17" s="26" t="s">
        <v>903</v>
      </c>
      <c r="G17" s="5"/>
      <c r="H17" s="5" t="s">
        <v>20</v>
      </c>
      <c r="I17" s="51">
        <v>12</v>
      </c>
      <c r="J17" s="46">
        <v>12</v>
      </c>
      <c r="K17" s="31"/>
    </row>
    <row r="18" spans="1:11" ht="14.25" customHeight="1">
      <c r="A18" s="205"/>
      <c r="B18" s="416"/>
      <c r="C18" s="414"/>
      <c r="D18" s="363"/>
      <c r="E18" s="352"/>
      <c r="F18" s="26" t="s">
        <v>904</v>
      </c>
      <c r="G18" s="5"/>
      <c r="H18" s="5" t="s">
        <v>905</v>
      </c>
      <c r="I18" s="51">
        <v>3.88</v>
      </c>
      <c r="J18" s="87">
        <v>4.54</v>
      </c>
      <c r="K18" s="31"/>
    </row>
    <row r="19" spans="1:11" ht="14.25" customHeight="1">
      <c r="A19" s="205"/>
      <c r="B19" s="416"/>
      <c r="C19" s="414"/>
      <c r="D19" s="363"/>
      <c r="E19" s="352"/>
      <c r="F19" s="5" t="s">
        <v>906</v>
      </c>
      <c r="G19" s="90"/>
      <c r="H19" s="5" t="s">
        <v>268</v>
      </c>
      <c r="I19" s="51">
        <v>60.72</v>
      </c>
      <c r="J19" s="42">
        <v>59</v>
      </c>
      <c r="K19" s="31"/>
    </row>
    <row r="20" spans="1:11" ht="44.25" customHeight="1">
      <c r="A20" s="206"/>
      <c r="B20" s="416"/>
      <c r="C20" s="414"/>
      <c r="D20" s="363"/>
      <c r="E20" s="73" t="s">
        <v>907</v>
      </c>
      <c r="F20" s="21" t="s">
        <v>908</v>
      </c>
      <c r="G20" s="21"/>
      <c r="H20" s="21" t="s">
        <v>237</v>
      </c>
      <c r="I20" s="51" t="s">
        <v>909</v>
      </c>
      <c r="J20" s="88" t="s">
        <v>910</v>
      </c>
      <c r="K20" s="31"/>
    </row>
    <row r="21" spans="1:11" ht="44.25" customHeight="1">
      <c r="A21" s="202"/>
      <c r="B21" s="416"/>
      <c r="C21" s="414"/>
      <c r="D21" s="363"/>
      <c r="E21" s="362" t="s">
        <v>911</v>
      </c>
      <c r="F21" s="23" t="s">
        <v>912</v>
      </c>
      <c r="G21" s="23"/>
      <c r="H21" s="24" t="s">
        <v>913</v>
      </c>
      <c r="I21" s="27" t="s">
        <v>914</v>
      </c>
      <c r="J21" s="89" t="s">
        <v>915</v>
      </c>
      <c r="K21" s="91"/>
    </row>
    <row r="22" spans="1:11" ht="44.25" customHeight="1">
      <c r="B22" s="416"/>
      <c r="C22" s="414"/>
      <c r="D22" s="364"/>
      <c r="E22" s="364"/>
      <c r="F22" s="23" t="s">
        <v>916</v>
      </c>
      <c r="G22" s="23"/>
      <c r="H22" s="24" t="s">
        <v>120</v>
      </c>
      <c r="I22" s="208">
        <v>66.66</v>
      </c>
      <c r="J22" s="209"/>
      <c r="K22" s="91"/>
    </row>
    <row r="23" spans="1:11" ht="16.75" customHeight="1">
      <c r="A23" s="201"/>
      <c r="B23" s="76"/>
      <c r="C23" s="76"/>
      <c r="D23" s="76"/>
      <c r="E23" s="76"/>
      <c r="F23" s="76"/>
      <c r="G23" s="76"/>
      <c r="H23" s="76"/>
      <c r="I23" s="77"/>
      <c r="J23" s="76"/>
    </row>
    <row r="24" spans="1:11" ht="15" customHeight="1">
      <c r="A24" s="201"/>
    </row>
    <row r="25" spans="1:11" ht="15" customHeight="1">
      <c r="A25" s="201"/>
    </row>
  </sheetData>
  <mergeCells count="5">
    <mergeCell ref="C3:C22"/>
    <mergeCell ref="D3:D22"/>
    <mergeCell ref="E3:E19"/>
    <mergeCell ref="B3:B22"/>
    <mergeCell ref="E21:E22"/>
  </mergeCells>
  <pageMargins left="0.75" right="0.75" top="1" bottom="1" header="0.5" footer="0.5"/>
  <headerFooter>
    <oddHeader>&amp;R&amp;"Arial"&amp;8&amp;K000000 [OFFICIAL]&amp;1#_x000D_</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499984740745262"/>
  </sheetPr>
  <dimension ref="A1:L34"/>
  <sheetViews>
    <sheetView showRuler="0" topLeftCell="F1" workbookViewId="0">
      <selection activeCell="I31" sqref="I31"/>
    </sheetView>
  </sheetViews>
  <sheetFormatPr baseColWidth="10" defaultColWidth="13.1640625" defaultRowHeight="13"/>
  <cols>
    <col min="1" max="1" width="2.1640625" customWidth="1"/>
    <col min="2" max="2" width="7.83203125" customWidth="1"/>
    <col min="3" max="3" width="8.5" customWidth="1"/>
    <col min="4" max="4" width="13.6640625" customWidth="1"/>
    <col min="5" max="5" width="17.5" customWidth="1"/>
    <col min="6" max="6" width="34.5" customWidth="1"/>
    <col min="7" max="7" width="17.33203125" customWidth="1"/>
    <col min="8" max="8" width="37.83203125" customWidth="1"/>
    <col min="9" max="11" width="21.33203125" customWidth="1"/>
    <col min="12" max="12" width="13.6640625" customWidth="1"/>
  </cols>
  <sheetData>
    <row r="1" spans="1:12" ht="25" customHeight="1">
      <c r="A1" s="1"/>
    </row>
    <row r="2" spans="1:12" ht="25" customHeight="1">
      <c r="A2" s="1"/>
      <c r="B2" s="2" t="s">
        <v>2</v>
      </c>
      <c r="C2" s="2" t="s">
        <v>3</v>
      </c>
      <c r="D2" s="2" t="s">
        <v>262</v>
      </c>
      <c r="E2" s="2"/>
      <c r="F2" s="2" t="s">
        <v>5</v>
      </c>
      <c r="G2" s="2" t="s">
        <v>69</v>
      </c>
      <c r="H2" s="2" t="s">
        <v>263</v>
      </c>
      <c r="I2" s="2" t="s">
        <v>7</v>
      </c>
      <c r="J2" s="78">
        <v>2023</v>
      </c>
      <c r="K2" s="79">
        <v>2022</v>
      </c>
    </row>
    <row r="3" spans="1:12" ht="14.25" customHeight="1">
      <c r="A3" s="11"/>
      <c r="B3" s="372"/>
      <c r="C3" s="290" t="s">
        <v>917</v>
      </c>
      <c r="D3" s="278" t="s">
        <v>918</v>
      </c>
      <c r="E3" s="278"/>
      <c r="F3" s="419" t="s">
        <v>919</v>
      </c>
      <c r="G3" s="26"/>
      <c r="H3" s="279" t="s">
        <v>920</v>
      </c>
      <c r="I3" s="5" t="s">
        <v>20</v>
      </c>
      <c r="J3" s="27"/>
      <c r="K3" s="40" t="s">
        <v>48</v>
      </c>
      <c r="L3" s="10"/>
    </row>
    <row r="4" spans="1:12" ht="14.25" customHeight="1">
      <c r="B4" s="372"/>
      <c r="C4" s="290"/>
      <c r="D4" s="316"/>
      <c r="E4" s="316"/>
      <c r="F4" s="420"/>
      <c r="G4" s="26"/>
      <c r="H4" s="421"/>
      <c r="I4" s="5" t="s">
        <v>237</v>
      </c>
      <c r="J4" s="27"/>
      <c r="K4" s="27"/>
      <c r="L4" s="10"/>
    </row>
    <row r="5" spans="1:12" ht="14.25" customHeight="1">
      <c r="A5" s="11"/>
      <c r="B5" s="372"/>
      <c r="C5" s="290"/>
      <c r="D5" s="316"/>
      <c r="E5" s="316"/>
      <c r="F5" s="417" t="s">
        <v>921</v>
      </c>
      <c r="G5" s="93"/>
      <c r="H5" s="421"/>
      <c r="I5" s="92" t="s">
        <v>20</v>
      </c>
      <c r="J5" s="27"/>
      <c r="K5" s="40" t="s">
        <v>48</v>
      </c>
      <c r="L5" s="10"/>
    </row>
    <row r="6" spans="1:12" ht="14.25" customHeight="1">
      <c r="B6" s="372"/>
      <c r="C6" s="290"/>
      <c r="D6" s="316"/>
      <c r="E6" s="316"/>
      <c r="F6" s="418"/>
      <c r="G6" s="93"/>
      <c r="H6" s="421"/>
      <c r="I6" s="92" t="s">
        <v>237</v>
      </c>
      <c r="J6" s="27"/>
      <c r="K6" s="27"/>
      <c r="L6" s="10"/>
    </row>
    <row r="7" spans="1:12" ht="14.25" customHeight="1">
      <c r="A7" s="61"/>
      <c r="B7" s="372"/>
      <c r="C7" s="290"/>
      <c r="D7" s="316"/>
      <c r="E7" s="316"/>
      <c r="F7" s="417" t="s">
        <v>922</v>
      </c>
      <c r="G7" s="93"/>
      <c r="H7" s="421"/>
      <c r="I7" s="92" t="s">
        <v>20</v>
      </c>
      <c r="J7" s="27"/>
      <c r="K7" s="40" t="s">
        <v>48</v>
      </c>
      <c r="L7" s="10"/>
    </row>
    <row r="8" spans="1:12" ht="14.25" customHeight="1">
      <c r="B8" s="372"/>
      <c r="C8" s="290"/>
      <c r="D8" s="316"/>
      <c r="E8" s="316"/>
      <c r="F8" s="418"/>
      <c r="G8" s="93"/>
      <c r="H8" s="421"/>
      <c r="I8" s="92" t="s">
        <v>237</v>
      </c>
      <c r="J8" s="27"/>
      <c r="K8" s="27"/>
      <c r="L8" s="10"/>
    </row>
    <row r="9" spans="1:12" ht="14.25" customHeight="1">
      <c r="A9" s="62"/>
      <c r="B9" s="372"/>
      <c r="C9" s="290"/>
      <c r="D9" s="316"/>
      <c r="E9" s="316"/>
      <c r="F9" s="422" t="s">
        <v>923</v>
      </c>
      <c r="G9" s="93"/>
      <c r="H9" s="421"/>
      <c r="I9" s="92" t="s">
        <v>20</v>
      </c>
      <c r="J9" s="27"/>
      <c r="K9" s="40" t="s">
        <v>48</v>
      </c>
      <c r="L9" s="10"/>
    </row>
    <row r="10" spans="1:12" ht="14.25" customHeight="1">
      <c r="B10" s="372"/>
      <c r="C10" s="290"/>
      <c r="D10" s="316"/>
      <c r="E10" s="316"/>
      <c r="F10" s="423"/>
      <c r="G10" s="93"/>
      <c r="H10" s="421"/>
      <c r="I10" s="92" t="s">
        <v>237</v>
      </c>
      <c r="J10" s="27"/>
      <c r="K10" s="27"/>
      <c r="L10" s="10"/>
    </row>
    <row r="11" spans="1:12" ht="14.25" customHeight="1">
      <c r="A11" s="62"/>
      <c r="B11" s="372"/>
      <c r="C11" s="290"/>
      <c r="D11" s="316"/>
      <c r="E11" s="316"/>
      <c r="F11" s="279" t="s">
        <v>924</v>
      </c>
      <c r="G11" s="93"/>
      <c r="H11" s="421"/>
      <c r="I11" s="5" t="s">
        <v>20</v>
      </c>
      <c r="J11" s="27"/>
      <c r="K11" s="40" t="s">
        <v>48</v>
      </c>
      <c r="L11" s="10"/>
    </row>
    <row r="12" spans="1:12" ht="14.25" customHeight="1">
      <c r="B12" s="372"/>
      <c r="C12" s="290"/>
      <c r="D12" s="316"/>
      <c r="E12" s="316"/>
      <c r="F12" s="365"/>
      <c r="G12" s="93"/>
      <c r="H12" s="421"/>
      <c r="I12" s="5" t="s">
        <v>237</v>
      </c>
      <c r="J12" s="27"/>
      <c r="K12" s="27"/>
      <c r="L12" s="10"/>
    </row>
    <row r="13" spans="1:12" ht="14.25" customHeight="1">
      <c r="A13" s="62"/>
      <c r="B13" s="372"/>
      <c r="C13" s="290"/>
      <c r="D13" s="316"/>
      <c r="E13" s="316"/>
      <c r="F13" s="422" t="s">
        <v>925</v>
      </c>
      <c r="G13" s="93"/>
      <c r="H13" s="421"/>
      <c r="I13" s="92" t="s">
        <v>20</v>
      </c>
      <c r="J13" s="27"/>
      <c r="K13" s="40" t="s">
        <v>48</v>
      </c>
      <c r="L13" s="10"/>
    </row>
    <row r="14" spans="1:12" ht="14.25" customHeight="1">
      <c r="B14" s="372"/>
      <c r="C14" s="290"/>
      <c r="D14" s="316"/>
      <c r="E14" s="316"/>
      <c r="F14" s="423"/>
      <c r="G14" s="93"/>
      <c r="H14" s="421"/>
      <c r="I14" s="92" t="s">
        <v>237</v>
      </c>
      <c r="J14" s="27"/>
      <c r="K14" s="27"/>
      <c r="L14" s="10"/>
    </row>
    <row r="15" spans="1:12" ht="14.25" customHeight="1">
      <c r="A15" s="62"/>
      <c r="B15" s="372"/>
      <c r="C15" s="290"/>
      <c r="D15" s="316"/>
      <c r="E15" s="316"/>
      <c r="F15" s="422" t="s">
        <v>926</v>
      </c>
      <c r="G15" s="93"/>
      <c r="H15" s="421"/>
      <c r="I15" s="92" t="s">
        <v>20</v>
      </c>
      <c r="J15" s="27"/>
      <c r="K15" s="40" t="s">
        <v>48</v>
      </c>
      <c r="L15" s="10"/>
    </row>
    <row r="16" spans="1:12" ht="14.25" customHeight="1">
      <c r="B16" s="372"/>
      <c r="C16" s="290"/>
      <c r="D16" s="316"/>
      <c r="E16" s="316"/>
      <c r="F16" s="423"/>
      <c r="G16" s="93"/>
      <c r="H16" s="421"/>
      <c r="I16" s="92" t="s">
        <v>237</v>
      </c>
      <c r="J16" s="27"/>
      <c r="K16" s="27"/>
      <c r="L16" s="10"/>
    </row>
    <row r="17" spans="1:12" ht="14.25" customHeight="1">
      <c r="A17" s="63"/>
      <c r="B17" s="372"/>
      <c r="C17" s="290"/>
      <c r="D17" s="316"/>
      <c r="E17" s="316"/>
      <c r="F17" s="422" t="s">
        <v>927</v>
      </c>
      <c r="G17" s="93"/>
      <c r="H17" s="421"/>
      <c r="I17" s="92" t="s">
        <v>20</v>
      </c>
      <c r="J17" s="27"/>
      <c r="K17" s="40" t="s">
        <v>48</v>
      </c>
      <c r="L17" s="10"/>
    </row>
    <row r="18" spans="1:12" ht="14.25" customHeight="1">
      <c r="B18" s="372"/>
      <c r="C18" s="290"/>
      <c r="D18" s="316"/>
      <c r="E18" s="316"/>
      <c r="F18" s="423"/>
      <c r="G18" s="93"/>
      <c r="H18" s="421"/>
      <c r="I18" s="92" t="s">
        <v>237</v>
      </c>
      <c r="J18" s="27"/>
      <c r="K18" s="27"/>
      <c r="L18" s="10"/>
    </row>
    <row r="19" spans="1:12" ht="14.25" customHeight="1">
      <c r="A19" s="11"/>
      <c r="B19" s="372"/>
      <c r="C19" s="290"/>
      <c r="D19" s="316"/>
      <c r="E19" s="316"/>
      <c r="F19" s="422" t="s">
        <v>928</v>
      </c>
      <c r="G19" s="93"/>
      <c r="H19" s="421"/>
      <c r="I19" s="92" t="s">
        <v>20</v>
      </c>
      <c r="J19" s="27"/>
      <c r="K19" s="40" t="s">
        <v>48</v>
      </c>
      <c r="L19" s="10"/>
    </row>
    <row r="20" spans="1:12" ht="14.25" customHeight="1">
      <c r="B20" s="372"/>
      <c r="C20" s="290"/>
      <c r="D20" s="424"/>
      <c r="E20" s="424"/>
      <c r="F20" s="423"/>
      <c r="G20" s="93"/>
      <c r="H20" s="365"/>
      <c r="I20" s="92" t="s">
        <v>237</v>
      </c>
      <c r="J20" s="27"/>
      <c r="K20" s="27"/>
      <c r="L20" s="10"/>
    </row>
    <row r="21" spans="1:12" ht="39.25" customHeight="1">
      <c r="A21" s="70"/>
      <c r="B21" s="372"/>
      <c r="C21" s="290"/>
      <c r="D21" s="278" t="s">
        <v>929</v>
      </c>
      <c r="E21" s="278" t="s">
        <v>930</v>
      </c>
      <c r="F21" s="279" t="s">
        <v>931</v>
      </c>
      <c r="G21" s="366"/>
      <c r="H21" s="279" t="s">
        <v>932</v>
      </c>
      <c r="I21" s="5" t="s">
        <v>20</v>
      </c>
      <c r="J21" s="27"/>
      <c r="K21" s="40" t="s">
        <v>48</v>
      </c>
      <c r="L21" s="10"/>
    </row>
    <row r="22" spans="1:12" ht="39.25" customHeight="1">
      <c r="B22" s="372"/>
      <c r="C22" s="290"/>
      <c r="D22" s="316"/>
      <c r="E22" s="316"/>
      <c r="F22" s="365"/>
      <c r="G22" s="367"/>
      <c r="H22" s="421"/>
      <c r="I22" s="5" t="s">
        <v>237</v>
      </c>
      <c r="J22" s="40" t="s">
        <v>230</v>
      </c>
      <c r="K22" s="27"/>
      <c r="L22" s="10"/>
    </row>
    <row r="23" spans="1:12" ht="14.25" customHeight="1">
      <c r="A23" s="70"/>
      <c r="B23" s="372"/>
      <c r="C23" s="290"/>
      <c r="D23" s="316"/>
      <c r="E23" s="316"/>
      <c r="F23" s="279" t="s">
        <v>933</v>
      </c>
      <c r="G23" s="366"/>
      <c r="H23" s="421"/>
      <c r="I23" s="5" t="s">
        <v>20</v>
      </c>
      <c r="J23" s="27"/>
      <c r="K23" s="40" t="s">
        <v>48</v>
      </c>
      <c r="L23" s="10"/>
    </row>
    <row r="24" spans="1:12" ht="14.25" customHeight="1">
      <c r="B24" s="372"/>
      <c r="C24" s="290"/>
      <c r="D24" s="316"/>
      <c r="E24" s="316"/>
      <c r="F24" s="365"/>
      <c r="G24" s="367"/>
      <c r="H24" s="421"/>
      <c r="I24" s="5" t="s">
        <v>237</v>
      </c>
      <c r="J24" s="27"/>
      <c r="K24" s="27"/>
      <c r="L24" s="10"/>
    </row>
    <row r="25" spans="1:12" ht="14.25" customHeight="1">
      <c r="A25" s="70"/>
      <c r="B25" s="372"/>
      <c r="C25" s="290"/>
      <c r="D25" s="316"/>
      <c r="E25" s="316"/>
      <c r="F25" s="279" t="s">
        <v>934</v>
      </c>
      <c r="G25" s="366"/>
      <c r="H25" s="421"/>
      <c r="I25" s="5" t="s">
        <v>20</v>
      </c>
      <c r="J25" s="27"/>
      <c r="K25" s="40" t="s">
        <v>48</v>
      </c>
      <c r="L25" s="10"/>
    </row>
    <row r="26" spans="1:12" ht="14.25" customHeight="1">
      <c r="B26" s="372"/>
      <c r="C26" s="290"/>
      <c r="D26" s="316"/>
      <c r="E26" s="316"/>
      <c r="F26" s="365"/>
      <c r="G26" s="367"/>
      <c r="H26" s="421"/>
      <c r="I26" s="5" t="s">
        <v>237</v>
      </c>
      <c r="J26" s="27"/>
      <c r="K26" s="27"/>
      <c r="L26" s="10"/>
    </row>
    <row r="27" spans="1:12" ht="14.25" customHeight="1">
      <c r="A27" s="70"/>
      <c r="B27" s="372"/>
      <c r="C27" s="290"/>
      <c r="D27" s="316"/>
      <c r="E27" s="316"/>
      <c r="F27" s="279" t="s">
        <v>935</v>
      </c>
      <c r="G27" s="366"/>
      <c r="H27" s="421"/>
      <c r="I27" s="5" t="s">
        <v>20</v>
      </c>
      <c r="J27" s="27"/>
      <c r="K27" s="40" t="s">
        <v>48</v>
      </c>
      <c r="L27" s="10"/>
    </row>
    <row r="28" spans="1:12" ht="14.25" customHeight="1">
      <c r="B28" s="372"/>
      <c r="C28" s="290"/>
      <c r="D28" s="424"/>
      <c r="E28" s="424"/>
      <c r="F28" s="365"/>
      <c r="G28" s="367"/>
      <c r="H28" s="365"/>
      <c r="I28" s="5" t="s">
        <v>237</v>
      </c>
      <c r="J28" s="27"/>
      <c r="K28" s="27"/>
      <c r="L28" s="10"/>
    </row>
    <row r="29" spans="1:12" ht="39.25" customHeight="1">
      <c r="A29" s="70"/>
      <c r="B29" s="372"/>
      <c r="C29" s="290"/>
      <c r="D29" s="271" t="s">
        <v>929</v>
      </c>
      <c r="E29" s="271" t="s">
        <v>936</v>
      </c>
      <c r="F29" s="5" t="s">
        <v>931</v>
      </c>
      <c r="G29" s="26"/>
      <c r="H29" s="272" t="s">
        <v>937</v>
      </c>
      <c r="I29" s="5" t="s">
        <v>257</v>
      </c>
      <c r="J29" s="27"/>
      <c r="K29" s="40" t="s">
        <v>48</v>
      </c>
      <c r="L29" s="10"/>
    </row>
    <row r="30" spans="1:12" ht="14.25" customHeight="1">
      <c r="A30" s="70"/>
      <c r="B30" s="372"/>
      <c r="C30" s="290"/>
      <c r="D30" s="271"/>
      <c r="E30" s="271"/>
      <c r="F30" s="5" t="s">
        <v>933</v>
      </c>
      <c r="G30" s="26"/>
      <c r="H30" s="272"/>
      <c r="I30" s="5" t="s">
        <v>257</v>
      </c>
      <c r="J30" s="27"/>
      <c r="K30" s="40" t="s">
        <v>48</v>
      </c>
      <c r="L30" s="10"/>
    </row>
    <row r="31" spans="1:12" ht="14.25" customHeight="1">
      <c r="A31" s="70"/>
      <c r="B31" s="372"/>
      <c r="C31" s="290"/>
      <c r="D31" s="271"/>
      <c r="E31" s="271"/>
      <c r="F31" s="5" t="s">
        <v>934</v>
      </c>
      <c r="G31" s="26"/>
      <c r="H31" s="272"/>
      <c r="I31" s="5" t="s">
        <v>257</v>
      </c>
      <c r="J31" s="27"/>
      <c r="K31" s="40" t="s">
        <v>48</v>
      </c>
      <c r="L31" s="10"/>
    </row>
    <row r="32" spans="1:12" ht="14.25" customHeight="1">
      <c r="A32" s="70"/>
      <c r="B32" s="372"/>
      <c r="C32" s="290"/>
      <c r="D32" s="271"/>
      <c r="E32" s="271"/>
      <c r="F32" s="5" t="s">
        <v>935</v>
      </c>
      <c r="G32" s="26"/>
      <c r="H32" s="272"/>
      <c r="I32" s="5" t="s">
        <v>257</v>
      </c>
      <c r="J32" s="27"/>
      <c r="K32" s="40" t="s">
        <v>48</v>
      </c>
      <c r="L32" s="10"/>
    </row>
    <row r="33" spans="1:11" ht="16.75" customHeight="1">
      <c r="A33" s="81"/>
      <c r="B33" s="34"/>
      <c r="C33" s="34"/>
      <c r="D33" s="34"/>
      <c r="E33" s="34"/>
      <c r="F33" s="34"/>
      <c r="G33" s="34"/>
      <c r="H33" s="34"/>
      <c r="I33" s="34"/>
      <c r="J33" s="34"/>
      <c r="K33" s="34"/>
    </row>
    <row r="34" spans="1:11" ht="15" customHeight="1">
      <c r="A34" s="1"/>
    </row>
  </sheetData>
  <mergeCells count="28">
    <mergeCell ref="D3:D20"/>
    <mergeCell ref="C3:C32"/>
    <mergeCell ref="B3:B32"/>
    <mergeCell ref="E29:E32"/>
    <mergeCell ref="D29:D32"/>
    <mergeCell ref="E21:E28"/>
    <mergeCell ref="D21:D28"/>
    <mergeCell ref="H29:H32"/>
    <mergeCell ref="F13:F14"/>
    <mergeCell ref="E3:E20"/>
    <mergeCell ref="F11:F12"/>
    <mergeCell ref="F9:F10"/>
    <mergeCell ref="F17:F18"/>
    <mergeCell ref="F19:F20"/>
    <mergeCell ref="F21:F22"/>
    <mergeCell ref="F23:F24"/>
    <mergeCell ref="F27:F28"/>
    <mergeCell ref="F25:F26"/>
    <mergeCell ref="G25:G26"/>
    <mergeCell ref="G27:G28"/>
    <mergeCell ref="H21:H28"/>
    <mergeCell ref="G23:G24"/>
    <mergeCell ref="G21:G22"/>
    <mergeCell ref="F7:F8"/>
    <mergeCell ref="F5:F6"/>
    <mergeCell ref="F3:F4"/>
    <mergeCell ref="H3:H20"/>
    <mergeCell ref="F15:F16"/>
  </mergeCells>
  <pageMargins left="0.75" right="0.75" top="1" bottom="1" header="0.5" footer="0.5"/>
  <headerFooter>
    <oddHeader>&amp;R&amp;"Arial"&amp;8&amp;K000000 [OFFICIAL]&amp;1#_x000D_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fitToPage="1"/>
  </sheetPr>
  <dimension ref="A1:O43"/>
  <sheetViews>
    <sheetView showRuler="0" zoomScale="80" zoomScaleNormal="80" workbookViewId="0">
      <selection activeCell="P1" sqref="P1"/>
    </sheetView>
  </sheetViews>
  <sheetFormatPr baseColWidth="10" defaultColWidth="13.1640625" defaultRowHeight="13"/>
  <cols>
    <col min="1" max="1" width="2.1640625" customWidth="1"/>
    <col min="2" max="2" width="7.83203125" customWidth="1"/>
    <col min="3" max="3" width="8.5" customWidth="1"/>
    <col min="4" max="4" width="15.5" customWidth="1"/>
    <col min="5" max="5" width="20" customWidth="1"/>
    <col min="6" max="6" width="50.5" customWidth="1"/>
    <col min="7" max="7" width="36.6640625" customWidth="1"/>
    <col min="8" max="13" width="12.6640625" customWidth="1"/>
    <col min="14" max="14" width="12.6640625" hidden="1" customWidth="1"/>
    <col min="15" max="15" width="13.6640625" customWidth="1"/>
  </cols>
  <sheetData>
    <row r="1" spans="1:15" ht="25" customHeight="1">
      <c r="A1" s="1"/>
    </row>
    <row r="2" spans="1:15" ht="25" customHeight="1">
      <c r="A2" s="1"/>
      <c r="B2" s="168" t="s">
        <v>2</v>
      </c>
      <c r="C2" s="14" t="s">
        <v>3</v>
      </c>
      <c r="D2" s="269" t="s">
        <v>4</v>
      </c>
      <c r="E2" s="270"/>
      <c r="F2" s="14" t="s">
        <v>5</v>
      </c>
      <c r="G2" s="14" t="s">
        <v>69</v>
      </c>
      <c r="H2" s="14" t="s">
        <v>7</v>
      </c>
      <c r="I2" s="16" t="s">
        <v>8</v>
      </c>
      <c r="J2" s="16" t="s">
        <v>9</v>
      </c>
      <c r="K2" s="16" t="s">
        <v>10</v>
      </c>
      <c r="L2" s="16" t="s">
        <v>11</v>
      </c>
      <c r="M2" s="16" t="s">
        <v>12</v>
      </c>
      <c r="N2" s="17" t="s">
        <v>13</v>
      </c>
    </row>
    <row r="3" spans="1:15" ht="14.25" customHeight="1">
      <c r="A3" s="1"/>
      <c r="B3" s="273"/>
      <c r="C3" s="268" t="s">
        <v>70</v>
      </c>
      <c r="D3" s="271" t="s">
        <v>71</v>
      </c>
      <c r="E3" s="18" t="s">
        <v>72</v>
      </c>
      <c r="F3" s="6" t="s">
        <v>73</v>
      </c>
      <c r="G3" s="6" t="s">
        <v>19</v>
      </c>
      <c r="H3" s="5" t="s">
        <v>20</v>
      </c>
      <c r="I3" s="160">
        <v>45777</v>
      </c>
      <c r="J3" s="160">
        <v>42277</v>
      </c>
      <c r="K3" s="160">
        <v>39364</v>
      </c>
      <c r="L3" s="160">
        <v>37077</v>
      </c>
      <c r="M3" s="160">
        <v>36700</v>
      </c>
      <c r="N3" s="160">
        <v>37096</v>
      </c>
      <c r="O3" s="99"/>
    </row>
    <row r="4" spans="1:15" ht="25" customHeight="1">
      <c r="A4" s="1"/>
      <c r="B4" s="274"/>
      <c r="C4" s="268"/>
      <c r="D4" s="271"/>
      <c r="E4" s="271" t="s">
        <v>74</v>
      </c>
      <c r="F4" s="6" t="s">
        <v>75</v>
      </c>
      <c r="G4" s="262" t="s">
        <v>19</v>
      </c>
      <c r="H4" s="5" t="s">
        <v>20</v>
      </c>
      <c r="I4" s="160">
        <v>1012</v>
      </c>
      <c r="J4" s="160">
        <v>304</v>
      </c>
      <c r="K4" s="160">
        <v>679</v>
      </c>
      <c r="L4" s="160">
        <v>981</v>
      </c>
      <c r="M4" s="160">
        <v>555</v>
      </c>
      <c r="N4" s="160">
        <v>1082</v>
      </c>
      <c r="O4" s="99"/>
    </row>
    <row r="5" spans="1:15">
      <c r="A5" s="7"/>
      <c r="B5" s="274"/>
      <c r="C5" s="268"/>
      <c r="D5" s="271"/>
      <c r="E5" s="271"/>
      <c r="F5" s="6" t="s">
        <v>76</v>
      </c>
      <c r="G5" s="262"/>
      <c r="H5" s="5" t="s">
        <v>20</v>
      </c>
      <c r="I5" s="160">
        <v>546</v>
      </c>
      <c r="J5" s="160">
        <v>16</v>
      </c>
      <c r="K5" s="160">
        <v>44</v>
      </c>
      <c r="L5" s="160">
        <v>58</v>
      </c>
      <c r="M5" s="160">
        <v>127</v>
      </c>
      <c r="N5" s="160">
        <v>555</v>
      </c>
      <c r="O5" s="99"/>
    </row>
    <row r="6" spans="1:15" ht="14.25" customHeight="1">
      <c r="A6" s="8"/>
      <c r="B6" s="274"/>
      <c r="C6" s="268"/>
      <c r="D6" s="271"/>
      <c r="E6" s="271"/>
      <c r="F6" s="6" t="s">
        <v>77</v>
      </c>
      <c r="G6" s="262"/>
      <c r="H6" s="5" t="s">
        <v>20</v>
      </c>
      <c r="I6" s="160">
        <v>466</v>
      </c>
      <c r="J6" s="160">
        <v>288</v>
      </c>
      <c r="K6" s="160">
        <v>635</v>
      </c>
      <c r="L6" s="160">
        <v>923</v>
      </c>
      <c r="M6" s="160">
        <v>428</v>
      </c>
      <c r="N6" s="160">
        <v>527</v>
      </c>
      <c r="O6" s="99"/>
    </row>
    <row r="7" spans="1:15" ht="14.25" customHeight="1">
      <c r="A7" s="8"/>
      <c r="B7" s="274"/>
      <c r="C7" s="268"/>
      <c r="D7" s="271"/>
      <c r="E7" s="271" t="s">
        <v>78</v>
      </c>
      <c r="F7" s="6" t="s">
        <v>79</v>
      </c>
      <c r="G7" s="272" t="s">
        <v>19</v>
      </c>
      <c r="H7" s="5" t="s">
        <v>20</v>
      </c>
      <c r="I7" s="160">
        <v>24608</v>
      </c>
      <c r="J7" s="160">
        <v>26846</v>
      </c>
      <c r="K7" s="160">
        <v>25936</v>
      </c>
      <c r="L7" s="160">
        <v>27767</v>
      </c>
      <c r="M7" s="160">
        <v>23867</v>
      </c>
      <c r="N7" s="160">
        <v>22445</v>
      </c>
      <c r="O7" s="99"/>
    </row>
    <row r="8" spans="1:15" ht="14.25" customHeight="1">
      <c r="A8" s="8"/>
      <c r="B8" s="274"/>
      <c r="C8" s="268"/>
      <c r="D8" s="271"/>
      <c r="E8" s="271"/>
      <c r="F8" s="6" t="s">
        <v>80</v>
      </c>
      <c r="G8" s="272"/>
      <c r="H8" s="5" t="s">
        <v>20</v>
      </c>
      <c r="I8" s="160">
        <v>16865</v>
      </c>
      <c r="J8" s="160">
        <v>16449</v>
      </c>
      <c r="K8" s="160">
        <v>22624</v>
      </c>
      <c r="L8" s="160">
        <v>23358</v>
      </c>
      <c r="M8" s="160">
        <v>19978</v>
      </c>
      <c r="N8" s="160">
        <v>18639</v>
      </c>
      <c r="O8" s="99"/>
    </row>
    <row r="9" spans="1:15" ht="14.25" customHeight="1">
      <c r="A9" s="8"/>
      <c r="B9" s="274"/>
      <c r="C9" s="268"/>
      <c r="D9" s="271"/>
      <c r="E9" s="271"/>
      <c r="F9" s="6" t="s">
        <v>81</v>
      </c>
      <c r="G9" s="272"/>
      <c r="H9" s="5" t="s">
        <v>20</v>
      </c>
      <c r="I9" s="160">
        <v>16</v>
      </c>
      <c r="J9" s="160">
        <v>16</v>
      </c>
      <c r="K9" s="160">
        <v>8</v>
      </c>
      <c r="L9" s="160">
        <v>8</v>
      </c>
      <c r="M9" s="160">
        <v>12</v>
      </c>
      <c r="N9" s="160">
        <v>16</v>
      </c>
      <c r="O9" s="99"/>
    </row>
    <row r="10" spans="1:15" ht="14.25" customHeight="1">
      <c r="A10" s="9"/>
      <c r="B10" s="274"/>
      <c r="C10" s="268"/>
      <c r="D10" s="271" t="s">
        <v>82</v>
      </c>
      <c r="E10" s="271" t="s">
        <v>83</v>
      </c>
      <c r="F10" s="6" t="s">
        <v>84</v>
      </c>
      <c r="G10" s="262" t="s">
        <v>19</v>
      </c>
      <c r="H10" s="5" t="s">
        <v>20</v>
      </c>
      <c r="I10" s="164" t="s">
        <v>85</v>
      </c>
      <c r="J10" s="164" t="s">
        <v>85</v>
      </c>
      <c r="K10" s="164" t="s">
        <v>85</v>
      </c>
      <c r="L10" s="164" t="s">
        <v>85</v>
      </c>
      <c r="M10" s="164" t="s">
        <v>85</v>
      </c>
      <c r="N10" s="164" t="s">
        <v>85</v>
      </c>
      <c r="O10" s="99"/>
    </row>
    <row r="11" spans="1:15" ht="14.25" customHeight="1">
      <c r="A11" s="1"/>
      <c r="B11" s="274"/>
      <c r="C11" s="268"/>
      <c r="D11" s="271"/>
      <c r="E11" s="271"/>
      <c r="F11" s="6" t="s">
        <v>86</v>
      </c>
      <c r="G11" s="262"/>
      <c r="H11" s="5" t="s">
        <v>20</v>
      </c>
      <c r="I11" s="160">
        <v>0</v>
      </c>
      <c r="J11" s="160">
        <v>0</v>
      </c>
      <c r="K11" s="160">
        <v>0</v>
      </c>
      <c r="L11" s="160">
        <v>0</v>
      </c>
      <c r="M11" s="160">
        <v>0</v>
      </c>
      <c r="N11" s="160">
        <v>0</v>
      </c>
      <c r="O11" s="99"/>
    </row>
    <row r="12" spans="1:15" ht="14.25" customHeight="1">
      <c r="A12" s="1"/>
      <c r="B12" s="274"/>
      <c r="C12" s="268"/>
      <c r="D12" s="271"/>
      <c r="E12" s="271"/>
      <c r="F12" s="6" t="s">
        <v>87</v>
      </c>
      <c r="G12" s="262"/>
      <c r="H12" s="5" t="s">
        <v>20</v>
      </c>
      <c r="I12" s="160">
        <v>0</v>
      </c>
      <c r="J12" s="160">
        <v>0</v>
      </c>
      <c r="K12" s="160">
        <v>0</v>
      </c>
      <c r="L12" s="160">
        <v>0</v>
      </c>
      <c r="M12" s="160">
        <v>0</v>
      </c>
      <c r="N12" s="160">
        <v>0</v>
      </c>
      <c r="O12" s="99"/>
    </row>
    <row r="13" spans="1:15" ht="14.25" customHeight="1">
      <c r="A13" s="7"/>
      <c r="B13" s="274"/>
      <c r="C13" s="268"/>
      <c r="D13" s="271"/>
      <c r="E13" s="271"/>
      <c r="F13" s="6" t="s">
        <v>88</v>
      </c>
      <c r="G13" s="262"/>
      <c r="H13" s="5" t="s">
        <v>20</v>
      </c>
      <c r="I13" s="160">
        <v>0</v>
      </c>
      <c r="J13" s="160">
        <v>0</v>
      </c>
      <c r="K13" s="160">
        <v>0</v>
      </c>
      <c r="L13" s="160">
        <v>0</v>
      </c>
      <c r="M13" s="160">
        <v>1</v>
      </c>
      <c r="N13" s="160">
        <v>1</v>
      </c>
      <c r="O13" s="99"/>
    </row>
    <row r="14" spans="1:15" ht="14.25" customHeight="1">
      <c r="A14" s="1"/>
      <c r="B14" s="274"/>
      <c r="C14" s="268"/>
      <c r="D14" s="271"/>
      <c r="E14" s="271"/>
      <c r="F14" s="6" t="s">
        <v>89</v>
      </c>
      <c r="G14" s="262"/>
      <c r="H14" s="5" t="s">
        <v>20</v>
      </c>
      <c r="I14" s="160">
        <v>0</v>
      </c>
      <c r="J14" s="160">
        <v>0</v>
      </c>
      <c r="K14" s="160">
        <v>0</v>
      </c>
      <c r="L14" s="160">
        <v>0</v>
      </c>
      <c r="M14" s="160">
        <v>0</v>
      </c>
      <c r="N14" s="160">
        <v>0</v>
      </c>
      <c r="O14" s="99"/>
    </row>
    <row r="15" spans="1:15" ht="25" customHeight="1">
      <c r="A15" s="1"/>
      <c r="B15" s="274"/>
      <c r="C15" s="268"/>
      <c r="D15" s="271"/>
      <c r="E15" s="18" t="s">
        <v>90</v>
      </c>
      <c r="F15" s="6" t="s">
        <v>91</v>
      </c>
      <c r="G15" s="6" t="s">
        <v>19</v>
      </c>
      <c r="H15" s="5" t="s">
        <v>20</v>
      </c>
      <c r="I15" s="160">
        <v>0</v>
      </c>
      <c r="J15" s="160">
        <v>1</v>
      </c>
      <c r="K15" s="160">
        <v>7</v>
      </c>
      <c r="L15" s="160">
        <v>4</v>
      </c>
      <c r="M15" s="160">
        <v>1</v>
      </c>
      <c r="N15" s="160">
        <v>2</v>
      </c>
      <c r="O15" s="99"/>
    </row>
    <row r="16" spans="1:15" ht="14.25" customHeight="1">
      <c r="A16" s="1"/>
      <c r="B16" s="274"/>
      <c r="C16" s="268"/>
      <c r="D16" s="271"/>
      <c r="E16" s="271" t="s">
        <v>92</v>
      </c>
      <c r="F16" s="6" t="s">
        <v>93</v>
      </c>
      <c r="G16" s="262" t="s">
        <v>19</v>
      </c>
      <c r="H16" s="5" t="s">
        <v>20</v>
      </c>
      <c r="I16" s="160">
        <v>0</v>
      </c>
      <c r="J16" s="160">
        <v>0</v>
      </c>
      <c r="K16" s="160">
        <v>0</v>
      </c>
      <c r="L16" s="160">
        <v>0</v>
      </c>
      <c r="M16" s="160">
        <v>0</v>
      </c>
      <c r="N16" s="160">
        <v>0</v>
      </c>
      <c r="O16" s="99"/>
    </row>
    <row r="17" spans="1:15" ht="14.25" customHeight="1">
      <c r="A17" s="1"/>
      <c r="B17" s="274"/>
      <c r="C17" s="268"/>
      <c r="D17" s="271"/>
      <c r="E17" s="271"/>
      <c r="F17" s="6" t="s">
        <v>94</v>
      </c>
      <c r="G17" s="262"/>
      <c r="H17" s="5" t="s">
        <v>20</v>
      </c>
      <c r="I17" s="160">
        <v>0</v>
      </c>
      <c r="J17" s="160">
        <v>0</v>
      </c>
      <c r="K17" s="160">
        <v>0</v>
      </c>
      <c r="L17" s="160">
        <v>0</v>
      </c>
      <c r="M17" s="160">
        <v>0</v>
      </c>
      <c r="N17" s="160">
        <v>0</v>
      </c>
      <c r="O17" s="99"/>
    </row>
    <row r="18" spans="1:15" ht="14.25" customHeight="1">
      <c r="A18" s="1"/>
      <c r="B18" s="274"/>
      <c r="C18" s="268"/>
      <c r="D18" s="271"/>
      <c r="E18" s="271"/>
      <c r="F18" s="6" t="s">
        <v>95</v>
      </c>
      <c r="G18" s="262"/>
      <c r="H18" s="5" t="s">
        <v>20</v>
      </c>
      <c r="I18" s="160">
        <v>0</v>
      </c>
      <c r="J18" s="160">
        <v>0</v>
      </c>
      <c r="K18" s="160">
        <v>0</v>
      </c>
      <c r="L18" s="160">
        <v>0</v>
      </c>
      <c r="M18" s="160">
        <v>0</v>
      </c>
      <c r="N18" s="160">
        <v>1</v>
      </c>
      <c r="O18" s="99"/>
    </row>
    <row r="19" spans="1:15" ht="14.25" customHeight="1">
      <c r="A19" s="1"/>
      <c r="B19" s="274"/>
      <c r="C19" s="268"/>
      <c r="D19" s="271"/>
      <c r="E19" s="271"/>
      <c r="F19" s="6" t="s">
        <v>96</v>
      </c>
      <c r="G19" s="262"/>
      <c r="H19" s="5" t="s">
        <v>20</v>
      </c>
      <c r="I19" s="160">
        <v>0</v>
      </c>
      <c r="J19" s="160">
        <v>0</v>
      </c>
      <c r="K19" s="160">
        <v>0</v>
      </c>
      <c r="L19" s="160">
        <v>0</v>
      </c>
      <c r="M19" s="160">
        <v>1</v>
      </c>
      <c r="N19" s="160">
        <v>0</v>
      </c>
      <c r="O19" s="99"/>
    </row>
    <row r="20" spans="1:15" ht="14.25" customHeight="1">
      <c r="A20" s="1"/>
      <c r="B20" s="274"/>
      <c r="C20" s="268"/>
      <c r="D20" s="271"/>
      <c r="E20" s="271"/>
      <c r="F20" s="6" t="s">
        <v>97</v>
      </c>
      <c r="G20" s="262"/>
      <c r="H20" s="5" t="s">
        <v>20</v>
      </c>
      <c r="I20" s="160">
        <v>0</v>
      </c>
      <c r="J20" s="160">
        <v>0</v>
      </c>
      <c r="K20" s="160">
        <v>0</v>
      </c>
      <c r="L20" s="160">
        <v>0</v>
      </c>
      <c r="M20" s="160">
        <v>0</v>
      </c>
      <c r="N20" s="160">
        <v>0</v>
      </c>
      <c r="O20" s="99"/>
    </row>
    <row r="21" spans="1:15" ht="14.25" customHeight="1">
      <c r="A21" s="1"/>
      <c r="B21" s="274"/>
      <c r="C21" s="268"/>
      <c r="D21" s="271"/>
      <c r="E21" s="271"/>
      <c r="F21" s="6" t="s">
        <v>98</v>
      </c>
      <c r="G21" s="262"/>
      <c r="H21" s="5" t="s">
        <v>20</v>
      </c>
      <c r="I21" s="160">
        <v>0</v>
      </c>
      <c r="J21" s="160">
        <v>0</v>
      </c>
      <c r="K21" s="160">
        <v>0</v>
      </c>
      <c r="L21" s="160">
        <v>0</v>
      </c>
      <c r="M21" s="160">
        <v>0</v>
      </c>
      <c r="N21" s="160">
        <v>0</v>
      </c>
      <c r="O21" s="99"/>
    </row>
    <row r="22" spans="1:15" ht="14.25" customHeight="1">
      <c r="A22" s="1"/>
      <c r="B22" s="274"/>
      <c r="C22" s="268"/>
      <c r="D22" s="271"/>
      <c r="E22" s="271"/>
      <c r="F22" s="6" t="s">
        <v>99</v>
      </c>
      <c r="G22" s="262"/>
      <c r="H22" s="5" t="s">
        <v>20</v>
      </c>
      <c r="I22" s="160">
        <v>0</v>
      </c>
      <c r="J22" s="160">
        <v>0</v>
      </c>
      <c r="K22" s="160">
        <v>0</v>
      </c>
      <c r="L22" s="160">
        <v>0</v>
      </c>
      <c r="M22" s="160">
        <v>0</v>
      </c>
      <c r="N22" s="160">
        <v>0</v>
      </c>
      <c r="O22" s="99"/>
    </row>
    <row r="23" spans="1:15" ht="14.25" customHeight="1">
      <c r="A23" s="1"/>
      <c r="B23" s="274"/>
      <c r="C23" s="268"/>
      <c r="D23" s="271"/>
      <c r="E23" s="271"/>
      <c r="F23" s="6" t="s">
        <v>100</v>
      </c>
      <c r="G23" s="262"/>
      <c r="H23" s="5" t="s">
        <v>20</v>
      </c>
      <c r="I23" s="160">
        <v>0</v>
      </c>
      <c r="J23" s="160">
        <v>0</v>
      </c>
      <c r="K23" s="160">
        <v>0</v>
      </c>
      <c r="L23" s="160">
        <v>0</v>
      </c>
      <c r="M23" s="160">
        <v>0</v>
      </c>
      <c r="N23" s="160">
        <v>0</v>
      </c>
      <c r="O23" s="99"/>
    </row>
    <row r="24" spans="1:15" ht="36">
      <c r="A24" s="1"/>
      <c r="B24" s="274"/>
      <c r="C24" s="268"/>
      <c r="D24" s="18" t="s">
        <v>101</v>
      </c>
      <c r="E24" s="19" t="s">
        <v>102</v>
      </c>
      <c r="F24" s="20" t="s">
        <v>103</v>
      </c>
      <c r="G24" s="6" t="s">
        <v>19</v>
      </c>
      <c r="H24" s="5" t="s">
        <v>47</v>
      </c>
      <c r="I24" s="94">
        <v>0</v>
      </c>
      <c r="J24" s="94">
        <v>4.75</v>
      </c>
      <c r="K24" s="94">
        <v>31.38</v>
      </c>
      <c r="L24" s="94">
        <v>17.850000000000001</v>
      </c>
      <c r="M24" s="94">
        <v>13.3</v>
      </c>
      <c r="N24" s="160">
        <v>18.05</v>
      </c>
      <c r="O24" s="99"/>
    </row>
    <row r="25" spans="1:15" ht="14.25" customHeight="1">
      <c r="A25" s="1"/>
      <c r="B25" s="275"/>
      <c r="C25" s="277"/>
      <c r="D25" s="278" t="s">
        <v>104</v>
      </c>
      <c r="E25" s="278"/>
      <c r="F25" s="21" t="s">
        <v>105</v>
      </c>
      <c r="G25" s="279" t="s">
        <v>19</v>
      </c>
      <c r="H25" s="21" t="s">
        <v>20</v>
      </c>
      <c r="I25" s="160">
        <v>19149</v>
      </c>
      <c r="J25" s="165">
        <v>18132</v>
      </c>
      <c r="K25" s="165">
        <v>19429</v>
      </c>
      <c r="L25" s="165">
        <v>20080</v>
      </c>
      <c r="M25" s="165">
        <v>19665</v>
      </c>
      <c r="N25" s="165">
        <v>17886</v>
      </c>
      <c r="O25" s="99"/>
    </row>
    <row r="26" spans="1:15" ht="14.25" customHeight="1">
      <c r="A26" s="1"/>
      <c r="B26" s="274"/>
      <c r="C26" s="268"/>
      <c r="D26" s="271"/>
      <c r="E26" s="271"/>
      <c r="F26" s="25" t="s">
        <v>106</v>
      </c>
      <c r="G26" s="272"/>
      <c r="H26" s="25" t="s">
        <v>20</v>
      </c>
      <c r="I26" s="160">
        <v>15730</v>
      </c>
      <c r="J26" s="166">
        <v>12113</v>
      </c>
      <c r="K26" s="166">
        <v>11412</v>
      </c>
      <c r="L26" s="166">
        <v>8755</v>
      </c>
      <c r="M26" s="166">
        <v>8970</v>
      </c>
      <c r="N26" s="166">
        <v>7934</v>
      </c>
      <c r="O26" s="99"/>
    </row>
    <row r="27" spans="1:15" ht="14.25" customHeight="1">
      <c r="A27" s="1"/>
      <c r="B27" s="274"/>
      <c r="C27" s="268"/>
      <c r="D27" s="271"/>
      <c r="E27" s="271"/>
      <c r="F27" s="5" t="s">
        <v>107</v>
      </c>
      <c r="G27" s="272"/>
      <c r="H27" s="5" t="s">
        <v>120</v>
      </c>
      <c r="I27" s="187">
        <v>0.95</v>
      </c>
      <c r="J27" s="188">
        <v>0.93</v>
      </c>
      <c r="K27" s="188">
        <v>0.92</v>
      </c>
      <c r="L27" s="188">
        <v>0.94</v>
      </c>
      <c r="M27" s="188">
        <v>0.96</v>
      </c>
      <c r="N27" s="167">
        <v>88</v>
      </c>
      <c r="O27" s="99"/>
    </row>
    <row r="28" spans="1:15" ht="14.25" customHeight="1">
      <c r="A28" s="1"/>
      <c r="B28" s="274"/>
      <c r="C28" s="268"/>
      <c r="D28" s="271"/>
      <c r="E28" s="271"/>
      <c r="F28" s="5" t="s">
        <v>108</v>
      </c>
      <c r="G28" s="272"/>
      <c r="H28" s="5" t="s">
        <v>120</v>
      </c>
      <c r="I28" s="187">
        <v>0.94</v>
      </c>
      <c r="J28" s="188">
        <v>0.93</v>
      </c>
      <c r="K28" s="188">
        <v>0.93</v>
      </c>
      <c r="L28" s="188">
        <v>0.92</v>
      </c>
      <c r="M28" s="188">
        <v>0.91</v>
      </c>
      <c r="N28" s="167">
        <v>90</v>
      </c>
      <c r="O28" s="99"/>
    </row>
    <row r="29" spans="1:15" ht="14.25" customHeight="1">
      <c r="A29" s="1"/>
      <c r="B29" s="274"/>
      <c r="C29" s="268"/>
      <c r="D29" s="271"/>
      <c r="E29" s="271"/>
      <c r="F29" s="5" t="s">
        <v>109</v>
      </c>
      <c r="G29" s="272"/>
      <c r="H29" s="5" t="s">
        <v>20</v>
      </c>
      <c r="I29" s="160">
        <v>95</v>
      </c>
      <c r="J29" s="160">
        <v>141</v>
      </c>
      <c r="K29" s="160">
        <v>90</v>
      </c>
      <c r="L29" s="160">
        <v>168</v>
      </c>
      <c r="M29" s="160">
        <v>325</v>
      </c>
      <c r="N29" s="160">
        <v>415</v>
      </c>
      <c r="O29" s="99"/>
    </row>
    <row r="30" spans="1:15" ht="14.25" customHeight="1">
      <c r="A30" s="1"/>
      <c r="B30" s="274"/>
      <c r="C30" s="268"/>
      <c r="D30" s="271"/>
      <c r="E30" s="271"/>
      <c r="F30" s="5" t="s">
        <v>110</v>
      </c>
      <c r="G30" s="272"/>
      <c r="H30" s="5" t="s">
        <v>20</v>
      </c>
      <c r="I30" s="160">
        <v>0</v>
      </c>
      <c r="J30" s="160">
        <v>0</v>
      </c>
      <c r="K30" s="160">
        <v>0</v>
      </c>
      <c r="L30" s="160">
        <v>0</v>
      </c>
      <c r="M30" s="160">
        <v>0</v>
      </c>
      <c r="N30" s="160">
        <v>2</v>
      </c>
      <c r="O30" s="99"/>
    </row>
    <row r="31" spans="1:15" ht="14.25" customHeight="1">
      <c r="A31" s="1"/>
      <c r="B31" s="274"/>
      <c r="C31" s="268"/>
      <c r="D31" s="271" t="s">
        <v>111</v>
      </c>
      <c r="E31" s="271"/>
      <c r="F31" s="5" t="s">
        <v>112</v>
      </c>
      <c r="G31" s="272" t="s">
        <v>19</v>
      </c>
      <c r="H31" s="5" t="s">
        <v>20</v>
      </c>
      <c r="I31" s="160">
        <v>63</v>
      </c>
      <c r="J31" s="160">
        <v>44</v>
      </c>
      <c r="K31" s="160">
        <v>43</v>
      </c>
      <c r="L31" s="160">
        <v>42</v>
      </c>
      <c r="M31" s="160">
        <v>74</v>
      </c>
      <c r="N31" s="160">
        <v>72</v>
      </c>
      <c r="O31" s="99"/>
    </row>
    <row r="32" spans="1:15" ht="14.25" customHeight="1">
      <c r="A32" s="1"/>
      <c r="B32" s="274"/>
      <c r="C32" s="268"/>
      <c r="D32" s="271"/>
      <c r="E32" s="271"/>
      <c r="F32" s="6" t="s">
        <v>113</v>
      </c>
      <c r="G32" s="272"/>
      <c r="H32" s="5" t="s">
        <v>47</v>
      </c>
      <c r="I32" s="160">
        <v>295.5</v>
      </c>
      <c r="J32" s="160">
        <v>209</v>
      </c>
      <c r="K32" s="160">
        <v>193</v>
      </c>
      <c r="L32" s="160">
        <v>187</v>
      </c>
      <c r="M32" s="160">
        <v>328</v>
      </c>
      <c r="N32" s="160">
        <v>331</v>
      </c>
      <c r="O32" s="99"/>
    </row>
    <row r="33" spans="1:15" ht="14.25" customHeight="1">
      <c r="A33" s="1"/>
      <c r="B33" s="274"/>
      <c r="C33" s="268"/>
      <c r="D33" s="271"/>
      <c r="E33" s="271"/>
      <c r="F33" s="6" t="s">
        <v>114</v>
      </c>
      <c r="G33" s="272"/>
      <c r="H33" s="5" t="s">
        <v>20</v>
      </c>
      <c r="I33" s="160">
        <v>0</v>
      </c>
      <c r="J33" s="160">
        <v>0</v>
      </c>
      <c r="K33" s="160">
        <v>0</v>
      </c>
      <c r="L33" s="160">
        <v>1</v>
      </c>
      <c r="M33" s="160">
        <v>3</v>
      </c>
      <c r="N33" s="160">
        <v>5</v>
      </c>
      <c r="O33" s="99"/>
    </row>
    <row r="34" spans="1:15" ht="14.25" customHeight="1">
      <c r="A34" s="1"/>
      <c r="B34" s="274"/>
      <c r="C34" s="268"/>
      <c r="D34" s="271" t="s">
        <v>115</v>
      </c>
      <c r="E34" s="271"/>
      <c r="F34" s="26" t="s">
        <v>116</v>
      </c>
      <c r="G34" s="272" t="s">
        <v>19</v>
      </c>
      <c r="H34" s="5" t="s">
        <v>20</v>
      </c>
      <c r="I34" s="160">
        <v>387705</v>
      </c>
      <c r="J34" s="160">
        <v>420418</v>
      </c>
      <c r="K34" s="160">
        <v>432096</v>
      </c>
      <c r="L34" s="160">
        <v>306436</v>
      </c>
      <c r="M34" s="160">
        <v>384450</v>
      </c>
      <c r="N34" s="160">
        <v>407706</v>
      </c>
      <c r="O34" s="99"/>
    </row>
    <row r="35" spans="1:15" ht="14.25" customHeight="1">
      <c r="A35" s="1"/>
      <c r="B35" s="274"/>
      <c r="C35" s="268"/>
      <c r="D35" s="271"/>
      <c r="E35" s="271"/>
      <c r="F35" s="26" t="s">
        <v>117</v>
      </c>
      <c r="G35" s="272"/>
      <c r="H35" s="5" t="s">
        <v>20</v>
      </c>
      <c r="I35" s="160">
        <v>32501</v>
      </c>
      <c r="J35" s="160">
        <v>47107</v>
      </c>
      <c r="K35" s="160">
        <v>38595</v>
      </c>
      <c r="L35" s="160">
        <v>20176</v>
      </c>
      <c r="M35" s="160">
        <v>31962</v>
      </c>
      <c r="N35" s="160">
        <v>22702</v>
      </c>
      <c r="O35" s="99"/>
    </row>
    <row r="36" spans="1:15" ht="14.25" customHeight="1">
      <c r="A36" s="1"/>
      <c r="B36" s="274"/>
      <c r="C36" s="268"/>
      <c r="D36" s="271"/>
      <c r="E36" s="271"/>
      <c r="F36" s="26" t="s">
        <v>118</v>
      </c>
      <c r="G36" s="272"/>
      <c r="H36" s="5" t="s">
        <v>20</v>
      </c>
      <c r="I36" s="160">
        <v>354125</v>
      </c>
      <c r="J36" s="160">
        <v>372515</v>
      </c>
      <c r="K36" s="160">
        <v>393420</v>
      </c>
      <c r="L36" s="160">
        <v>285762</v>
      </c>
      <c r="M36" s="160">
        <v>352051</v>
      </c>
      <c r="N36" s="160">
        <v>384474</v>
      </c>
      <c r="O36" s="99"/>
    </row>
    <row r="37" spans="1:15" ht="14.25" customHeight="1">
      <c r="A37" s="1"/>
      <c r="B37" s="276"/>
      <c r="C37" s="268"/>
      <c r="D37" s="271"/>
      <c r="E37" s="271"/>
      <c r="F37" s="26" t="s">
        <v>119</v>
      </c>
      <c r="G37" s="272"/>
      <c r="H37" s="5" t="s">
        <v>120</v>
      </c>
      <c r="I37" s="191">
        <v>7.5499999999999998E-2</v>
      </c>
      <c r="J37" s="192">
        <v>8.3199999999999996E-2</v>
      </c>
      <c r="K37" s="192">
        <v>8.0500000000000002E-2</v>
      </c>
      <c r="L37" s="192">
        <v>5.6800000000000003E-2</v>
      </c>
      <c r="M37" s="192">
        <v>7.4800000000000005E-2</v>
      </c>
      <c r="N37" s="95">
        <v>7.63</v>
      </c>
      <c r="O37" s="99"/>
    </row>
    <row r="38" spans="1:15" ht="132.75" customHeight="1">
      <c r="A38" s="1"/>
      <c r="B38" s="263" t="s">
        <v>974</v>
      </c>
      <c r="C38" s="264"/>
      <c r="D38" s="264"/>
      <c r="E38" s="264"/>
      <c r="F38" s="264"/>
      <c r="G38" s="264"/>
      <c r="H38" s="264"/>
      <c r="I38" s="264"/>
      <c r="J38" s="264"/>
      <c r="K38" s="264"/>
      <c r="L38" s="264"/>
      <c r="M38" s="264"/>
      <c r="N38" s="264"/>
    </row>
    <row r="39" spans="1:15" ht="15" customHeight="1">
      <c r="A39" s="1"/>
    </row>
    <row r="40" spans="1:15" ht="15" customHeight="1">
      <c r="A40" s="1"/>
    </row>
    <row r="41" spans="1:15" ht="15" customHeight="1">
      <c r="A41" s="1"/>
    </row>
    <row r="42" spans="1:15" ht="15" customHeight="1">
      <c r="A42" s="1"/>
    </row>
    <row r="43" spans="1:15" ht="15" customHeight="1">
      <c r="A43" s="1"/>
    </row>
  </sheetData>
  <mergeCells count="20">
    <mergeCell ref="B38:N38"/>
    <mergeCell ref="G34:G37"/>
    <mergeCell ref="D34:E37"/>
    <mergeCell ref="G10:G14"/>
    <mergeCell ref="E10:E14"/>
    <mergeCell ref="D10:D23"/>
    <mergeCell ref="B3:B37"/>
    <mergeCell ref="C3:C37"/>
    <mergeCell ref="E16:E23"/>
    <mergeCell ref="G16:G23"/>
    <mergeCell ref="D25:E30"/>
    <mergeCell ref="D31:E33"/>
    <mergeCell ref="G31:G33"/>
    <mergeCell ref="G25:G30"/>
    <mergeCell ref="D2:E2"/>
    <mergeCell ref="E4:E6"/>
    <mergeCell ref="E7:E9"/>
    <mergeCell ref="D3:D9"/>
    <mergeCell ref="G7:G9"/>
    <mergeCell ref="G4:G6"/>
  </mergeCells>
  <pageMargins left="0.25" right="0.25" top="0.75" bottom="0.75" header="0.3" footer="0.3"/>
  <pageSetup scale="59" fitToHeight="0" orientation="landscape" r:id="rId1"/>
  <headerFooter>
    <oddHeader>&amp;R&amp;"Arial"&amp;8&amp;K000000 [OFFICIAL]&amp;1#_x000D_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pageSetUpPr fitToPage="1"/>
  </sheetPr>
  <dimension ref="A1:P113"/>
  <sheetViews>
    <sheetView showRuler="0" zoomScaleNormal="100" workbookViewId="0">
      <selection activeCell="F54" sqref="F54"/>
    </sheetView>
  </sheetViews>
  <sheetFormatPr baseColWidth="10" defaultColWidth="13.1640625" defaultRowHeight="13"/>
  <cols>
    <col min="1" max="1" width="2.1640625" customWidth="1"/>
    <col min="2" max="2" width="7.83203125" customWidth="1"/>
    <col min="3" max="3" width="8.5" customWidth="1"/>
    <col min="4" max="4" width="15.5" customWidth="1"/>
    <col min="5" max="5" width="20.33203125" customWidth="1"/>
    <col min="6" max="6" width="50.5" customWidth="1"/>
    <col min="7" max="7" width="25.1640625" customWidth="1"/>
    <col min="8" max="8" width="12.6640625" customWidth="1"/>
    <col min="9" max="9" width="14.5" customWidth="1"/>
    <col min="10" max="13" width="12.6640625" customWidth="1"/>
    <col min="14" max="14" width="12.6640625" hidden="1" customWidth="1"/>
    <col min="15" max="15" width="0" hidden="1" customWidth="1"/>
  </cols>
  <sheetData>
    <row r="1" spans="1:16" ht="25" customHeight="1">
      <c r="A1" s="1"/>
    </row>
    <row r="2" spans="1:16" ht="25" customHeight="1">
      <c r="A2" s="1"/>
      <c r="B2" s="169" t="s">
        <v>2</v>
      </c>
      <c r="C2" s="2" t="s">
        <v>3</v>
      </c>
      <c r="D2" s="288" t="s">
        <v>4</v>
      </c>
      <c r="E2" s="288"/>
      <c r="F2" s="2" t="s">
        <v>5</v>
      </c>
      <c r="G2" s="2" t="s">
        <v>69</v>
      </c>
      <c r="H2" s="2" t="s">
        <v>7</v>
      </c>
      <c r="I2" s="3" t="s">
        <v>8</v>
      </c>
      <c r="J2" s="3" t="s">
        <v>9</v>
      </c>
      <c r="K2" s="3" t="s">
        <v>10</v>
      </c>
      <c r="L2" s="3" t="s">
        <v>11</v>
      </c>
      <c r="M2" s="3" t="s">
        <v>12</v>
      </c>
      <c r="N2" s="3" t="s">
        <v>13</v>
      </c>
    </row>
    <row r="3" spans="1:16" ht="14.25" customHeight="1">
      <c r="A3" s="1"/>
      <c r="B3" s="291"/>
      <c r="C3" s="268" t="s">
        <v>121</v>
      </c>
      <c r="D3" s="271" t="s">
        <v>122</v>
      </c>
      <c r="E3" s="271"/>
      <c r="F3" s="6" t="s">
        <v>123</v>
      </c>
      <c r="G3" s="272" t="s">
        <v>19</v>
      </c>
      <c r="H3" s="5" t="s">
        <v>255</v>
      </c>
      <c r="I3" s="94">
        <v>31962.5</v>
      </c>
      <c r="J3" s="94">
        <v>31157.72</v>
      </c>
      <c r="K3" s="94">
        <v>32652.07</v>
      </c>
      <c r="L3" s="94">
        <v>37701.06</v>
      </c>
      <c r="M3" s="94">
        <v>40510.85</v>
      </c>
      <c r="N3" s="94">
        <v>41594.339999999997</v>
      </c>
      <c r="O3" s="31"/>
      <c r="P3" s="179"/>
    </row>
    <row r="4" spans="1:16" ht="14.25" customHeight="1">
      <c r="A4" s="1"/>
      <c r="B4" s="292"/>
      <c r="C4" s="268"/>
      <c r="D4" s="271"/>
      <c r="E4" s="271"/>
      <c r="F4" s="6" t="s">
        <v>124</v>
      </c>
      <c r="G4" s="272"/>
      <c r="H4" s="5" t="s">
        <v>255</v>
      </c>
      <c r="I4" s="94">
        <v>7265.86</v>
      </c>
      <c r="J4" s="94">
        <v>7936.18</v>
      </c>
      <c r="K4" s="94">
        <v>7218.62</v>
      </c>
      <c r="L4" s="94">
        <v>8625.8700000000008</v>
      </c>
      <c r="M4" s="94">
        <v>7755.84</v>
      </c>
      <c r="N4" s="94">
        <v>7538.93</v>
      </c>
      <c r="O4" s="31"/>
      <c r="P4" s="179"/>
    </row>
    <row r="5" spans="1:16" ht="14.25" customHeight="1">
      <c r="A5" s="7"/>
      <c r="B5" s="292"/>
      <c r="C5" s="268"/>
      <c r="D5" s="271"/>
      <c r="E5" s="271"/>
      <c r="F5" s="6" t="s">
        <v>125</v>
      </c>
      <c r="G5" s="272"/>
      <c r="H5" s="5" t="s">
        <v>255</v>
      </c>
      <c r="I5" s="94">
        <v>104348.13</v>
      </c>
      <c r="J5" s="94">
        <v>118174.25</v>
      </c>
      <c r="K5" s="94">
        <v>119668.6</v>
      </c>
      <c r="L5" s="94">
        <v>115275.38</v>
      </c>
      <c r="M5" s="94">
        <v>118085.18</v>
      </c>
      <c r="N5" s="94">
        <v>98373.86</v>
      </c>
      <c r="O5" s="31"/>
      <c r="P5" s="179"/>
    </row>
    <row r="6" spans="1:16" ht="14.25" customHeight="1">
      <c r="A6" s="8"/>
      <c r="B6" s="292"/>
      <c r="C6" s="268"/>
      <c r="D6" s="271"/>
      <c r="E6" s="271"/>
      <c r="F6" s="6" t="s">
        <v>126</v>
      </c>
      <c r="G6" s="272"/>
      <c r="H6" s="5" t="s">
        <v>255</v>
      </c>
      <c r="I6" s="94">
        <v>1295.5999999999999</v>
      </c>
      <c r="J6" s="94">
        <v>1281.5999999999999</v>
      </c>
      <c r="K6" s="94">
        <v>1229.4000000000001</v>
      </c>
      <c r="L6" s="94">
        <v>1127</v>
      </c>
      <c r="M6" s="94">
        <v>1127</v>
      </c>
      <c r="N6" s="94">
        <v>1315.92</v>
      </c>
      <c r="O6" s="31"/>
      <c r="P6" s="179"/>
    </row>
    <row r="7" spans="1:16" ht="14.25" customHeight="1">
      <c r="A7" s="8"/>
      <c r="B7" s="292"/>
      <c r="C7" s="268"/>
      <c r="D7" s="271"/>
      <c r="E7" s="271"/>
      <c r="F7" s="6" t="s">
        <v>127</v>
      </c>
      <c r="G7" s="272"/>
      <c r="H7" s="5" t="s">
        <v>255</v>
      </c>
      <c r="I7" s="94">
        <v>1275.51</v>
      </c>
      <c r="J7" s="94">
        <v>1275.51</v>
      </c>
      <c r="K7" s="94">
        <v>1275.51</v>
      </c>
      <c r="L7" s="94">
        <v>1275.51</v>
      </c>
      <c r="M7" s="94">
        <v>1133.51</v>
      </c>
      <c r="N7" s="94">
        <v>1133.51</v>
      </c>
      <c r="O7" s="31"/>
      <c r="P7" s="179"/>
    </row>
    <row r="8" spans="1:16" ht="14.25" customHeight="1">
      <c r="A8" s="8"/>
      <c r="B8" s="292"/>
      <c r="C8" s="268"/>
      <c r="D8" s="271"/>
      <c r="E8" s="271"/>
      <c r="F8" s="6" t="s">
        <v>128</v>
      </c>
      <c r="G8" s="272"/>
      <c r="H8" s="5" t="s">
        <v>255</v>
      </c>
      <c r="I8" s="94">
        <v>11054.18</v>
      </c>
      <c r="J8" s="94">
        <v>11054.18</v>
      </c>
      <c r="K8" s="94">
        <v>11054.18</v>
      </c>
      <c r="L8" s="94">
        <v>11054.18</v>
      </c>
      <c r="M8" s="94">
        <v>11054.18</v>
      </c>
      <c r="N8" s="94">
        <v>13685.18</v>
      </c>
      <c r="O8" s="31"/>
      <c r="P8" s="179"/>
    </row>
    <row r="9" spans="1:16" ht="14.25" customHeight="1">
      <c r="A9" s="8"/>
      <c r="B9" s="292"/>
      <c r="C9" s="268"/>
      <c r="D9" s="289" t="s">
        <v>129</v>
      </c>
      <c r="E9" s="289"/>
      <c r="F9" s="6" t="s">
        <v>130</v>
      </c>
      <c r="G9" s="272" t="s">
        <v>131</v>
      </c>
      <c r="H9" s="5" t="s">
        <v>255</v>
      </c>
      <c r="I9" s="94">
        <v>114.65</v>
      </c>
      <c r="J9" s="94">
        <v>43.55</v>
      </c>
      <c r="K9" s="94">
        <v>69.94</v>
      </c>
      <c r="L9" s="94">
        <v>114.01</v>
      </c>
      <c r="M9" s="94">
        <v>140.51</v>
      </c>
      <c r="N9" s="94">
        <v>58.1</v>
      </c>
      <c r="O9" s="31"/>
      <c r="P9" s="179"/>
    </row>
    <row r="10" spans="1:16" ht="14.25" customHeight="1">
      <c r="A10" s="9"/>
      <c r="B10" s="292"/>
      <c r="C10" s="268"/>
      <c r="D10" s="289"/>
      <c r="E10" s="289"/>
      <c r="F10" s="6" t="s">
        <v>132</v>
      </c>
      <c r="G10" s="272"/>
      <c r="H10" s="5" t="s">
        <v>255</v>
      </c>
      <c r="I10" s="94">
        <v>27.8</v>
      </c>
      <c r="J10" s="94">
        <v>27.6</v>
      </c>
      <c r="K10" s="94">
        <v>45</v>
      </c>
      <c r="L10" s="94">
        <v>38</v>
      </c>
      <c r="M10" s="94">
        <v>26.5</v>
      </c>
      <c r="N10" s="94">
        <v>58.1</v>
      </c>
      <c r="O10" s="31"/>
      <c r="P10" s="179"/>
    </row>
    <row r="11" spans="1:16" ht="14.25" customHeight="1">
      <c r="A11" s="1"/>
      <c r="B11" s="292"/>
      <c r="C11" s="268"/>
      <c r="D11" s="289"/>
      <c r="E11" s="289"/>
      <c r="F11" s="6" t="s">
        <v>133</v>
      </c>
      <c r="G11" s="272"/>
      <c r="H11" s="5" t="s">
        <v>255</v>
      </c>
      <c r="I11" s="94">
        <v>27.8</v>
      </c>
      <c r="J11" s="94">
        <v>31.28</v>
      </c>
      <c r="K11" s="94">
        <v>57.75</v>
      </c>
      <c r="L11" s="94">
        <v>44.37</v>
      </c>
      <c r="M11" s="94">
        <v>26.5</v>
      </c>
      <c r="N11" s="94">
        <v>19.309999999999999</v>
      </c>
      <c r="O11" s="31"/>
      <c r="P11" s="179"/>
    </row>
    <row r="12" spans="1:16" ht="14.25" customHeight="1">
      <c r="A12" s="1"/>
      <c r="B12" s="292"/>
      <c r="C12" s="268"/>
      <c r="D12" s="289"/>
      <c r="E12" s="289"/>
      <c r="F12" s="6" t="s">
        <v>134</v>
      </c>
      <c r="G12" s="272"/>
      <c r="H12" s="5" t="s">
        <v>255</v>
      </c>
      <c r="I12" s="94">
        <v>27.8</v>
      </c>
      <c r="J12" s="94">
        <v>31.28</v>
      </c>
      <c r="K12" s="94">
        <v>57.25</v>
      </c>
      <c r="L12" s="94">
        <v>44.37</v>
      </c>
      <c r="M12" s="94">
        <v>26.5</v>
      </c>
      <c r="N12" s="94">
        <v>19.309999999999999</v>
      </c>
      <c r="O12" s="31"/>
      <c r="P12" s="179"/>
    </row>
    <row r="13" spans="1:16" ht="14.25" customHeight="1">
      <c r="A13" s="7"/>
      <c r="B13" s="292"/>
      <c r="C13" s="268"/>
      <c r="D13" s="289"/>
      <c r="E13" s="289"/>
      <c r="F13" s="6" t="s">
        <v>987</v>
      </c>
      <c r="G13" s="272"/>
      <c r="H13" s="5" t="s">
        <v>255</v>
      </c>
      <c r="I13" s="94">
        <v>0</v>
      </c>
      <c r="J13" s="94">
        <v>31.28</v>
      </c>
      <c r="K13" s="94">
        <v>57.25</v>
      </c>
      <c r="L13" s="94">
        <v>44.37</v>
      </c>
      <c r="M13" s="94">
        <v>26.5</v>
      </c>
      <c r="N13" s="94">
        <v>19.309999999999999</v>
      </c>
      <c r="O13" s="31"/>
      <c r="P13" s="179"/>
    </row>
    <row r="14" spans="1:16" ht="25" customHeight="1">
      <c r="A14" s="1"/>
      <c r="B14" s="292"/>
      <c r="C14" s="268"/>
      <c r="D14" s="289"/>
      <c r="E14" s="289"/>
      <c r="F14" s="6" t="s">
        <v>988</v>
      </c>
      <c r="G14" s="272"/>
      <c r="H14" s="5" t="s">
        <v>255</v>
      </c>
      <c r="I14" s="94">
        <v>391.25</v>
      </c>
      <c r="J14" s="94">
        <v>245.92</v>
      </c>
      <c r="K14" s="94">
        <v>194.3</v>
      </c>
      <c r="L14" s="94">
        <v>137.05000000000001</v>
      </c>
      <c r="M14" s="94">
        <v>92.68</v>
      </c>
      <c r="N14" s="94">
        <v>66.180000000000007</v>
      </c>
      <c r="O14" s="31"/>
      <c r="P14" s="179"/>
    </row>
    <row r="15" spans="1:16" ht="14.25" customHeight="1">
      <c r="A15" s="1"/>
      <c r="B15" s="292"/>
      <c r="C15" s="268"/>
      <c r="D15" s="271" t="s">
        <v>135</v>
      </c>
      <c r="E15" s="271"/>
      <c r="F15" s="5" t="s">
        <v>136</v>
      </c>
      <c r="G15" s="272" t="s">
        <v>19</v>
      </c>
      <c r="H15" s="5" t="s">
        <v>137</v>
      </c>
      <c r="I15" s="5">
        <v>95544.87</v>
      </c>
      <c r="J15" s="5">
        <v>94933.74</v>
      </c>
      <c r="K15" s="5">
        <v>96826.29</v>
      </c>
      <c r="L15" s="5">
        <v>89233.85</v>
      </c>
      <c r="M15" s="5">
        <v>91570.28</v>
      </c>
      <c r="N15" s="5">
        <v>97369.35</v>
      </c>
      <c r="O15" s="31"/>
      <c r="P15" s="179"/>
    </row>
    <row r="16" spans="1:16" ht="14.25" customHeight="1">
      <c r="A16" s="1"/>
      <c r="B16" s="292"/>
      <c r="C16" s="268"/>
      <c r="D16" s="271"/>
      <c r="E16" s="271"/>
      <c r="F16" s="5" t="s">
        <v>138</v>
      </c>
      <c r="G16" s="272"/>
      <c r="H16" s="5" t="s">
        <v>137</v>
      </c>
      <c r="I16" s="5">
        <v>23262.98</v>
      </c>
      <c r="J16" s="5">
        <v>24396.05</v>
      </c>
      <c r="K16" s="5">
        <v>24740.12</v>
      </c>
      <c r="L16" s="5">
        <v>22091.54</v>
      </c>
      <c r="M16" s="5">
        <v>25178.89</v>
      </c>
      <c r="N16" s="5">
        <v>25377.71</v>
      </c>
      <c r="O16" s="31"/>
      <c r="P16" s="179"/>
    </row>
    <row r="17" spans="1:16" ht="14.25" customHeight="1">
      <c r="A17" s="1"/>
      <c r="B17" s="292"/>
      <c r="C17" s="268"/>
      <c r="D17" s="271"/>
      <c r="E17" s="271"/>
      <c r="F17" s="5" t="s">
        <v>139</v>
      </c>
      <c r="G17" s="272"/>
      <c r="H17" s="5" t="s">
        <v>137</v>
      </c>
      <c r="I17" s="5">
        <v>61089.16</v>
      </c>
      <c r="J17" s="5">
        <v>61456.47</v>
      </c>
      <c r="K17" s="5">
        <v>59350.49</v>
      </c>
      <c r="L17" s="5">
        <v>61407.48</v>
      </c>
      <c r="M17" s="5">
        <v>60500.45</v>
      </c>
      <c r="N17" s="5">
        <v>59909.16</v>
      </c>
      <c r="O17" s="31"/>
      <c r="P17" s="179"/>
    </row>
    <row r="18" spans="1:16" ht="14.25" customHeight="1">
      <c r="A18" s="1"/>
      <c r="B18" s="292"/>
      <c r="C18" s="268"/>
      <c r="D18" s="271"/>
      <c r="E18" s="271"/>
      <c r="F18" s="5" t="s">
        <v>140</v>
      </c>
      <c r="G18" s="272"/>
      <c r="H18" s="5" t="s">
        <v>141</v>
      </c>
      <c r="I18" s="5">
        <v>3.58</v>
      </c>
      <c r="J18" s="5">
        <v>6.26</v>
      </c>
      <c r="K18" s="5">
        <v>4.08</v>
      </c>
      <c r="L18" s="5">
        <v>2.44</v>
      </c>
      <c r="M18" s="5">
        <v>13.12</v>
      </c>
      <c r="N18" s="5">
        <v>2.83</v>
      </c>
      <c r="O18" s="31"/>
      <c r="P18" s="179"/>
    </row>
    <row r="19" spans="1:16" ht="14.25" customHeight="1">
      <c r="A19" s="1"/>
      <c r="B19" s="292"/>
      <c r="C19" s="268"/>
      <c r="D19" s="271"/>
      <c r="E19" s="271"/>
      <c r="F19" s="5" t="s">
        <v>142</v>
      </c>
      <c r="G19" s="272"/>
      <c r="H19" s="5" t="s">
        <v>137</v>
      </c>
      <c r="I19" s="5">
        <v>122.39</v>
      </c>
      <c r="J19" s="5">
        <v>0.21</v>
      </c>
      <c r="K19" s="5">
        <v>0.26</v>
      </c>
      <c r="L19" s="5">
        <v>0.25</v>
      </c>
      <c r="M19" s="5">
        <v>0.28999999999999998</v>
      </c>
      <c r="N19" s="5">
        <v>0.28999999999999998</v>
      </c>
      <c r="O19" s="31"/>
      <c r="P19" s="179"/>
    </row>
    <row r="20" spans="1:16" ht="14.25" customHeight="1">
      <c r="A20" s="1"/>
      <c r="B20" s="292"/>
      <c r="C20" s="268"/>
      <c r="D20" s="271" t="s">
        <v>143</v>
      </c>
      <c r="E20" s="271"/>
      <c r="F20" s="6" t="s">
        <v>144</v>
      </c>
      <c r="G20" s="272" t="s">
        <v>19</v>
      </c>
      <c r="H20" s="5" t="s">
        <v>145</v>
      </c>
      <c r="I20" s="5">
        <v>79.290000000000006</v>
      </c>
      <c r="J20" s="5">
        <v>76.33</v>
      </c>
      <c r="K20" s="5">
        <v>76.22</v>
      </c>
      <c r="L20" s="5">
        <v>64.52</v>
      </c>
      <c r="M20" s="5">
        <v>62.82</v>
      </c>
      <c r="N20" s="5">
        <v>67.290000000000006</v>
      </c>
      <c r="O20" s="31"/>
      <c r="P20" s="179"/>
    </row>
    <row r="21" spans="1:16" ht="14.25" customHeight="1">
      <c r="A21" s="1"/>
      <c r="B21" s="292"/>
      <c r="C21" s="268"/>
      <c r="D21" s="271"/>
      <c r="E21" s="271"/>
      <c r="F21" s="6" t="s">
        <v>146</v>
      </c>
      <c r="G21" s="272"/>
      <c r="H21" s="5" t="s">
        <v>145</v>
      </c>
      <c r="I21" s="5">
        <v>3329.98</v>
      </c>
      <c r="J21" s="5">
        <v>3205.87</v>
      </c>
      <c r="K21" s="5">
        <v>3201.38</v>
      </c>
      <c r="L21" s="5">
        <v>2710</v>
      </c>
      <c r="M21" s="5">
        <v>2638.65</v>
      </c>
      <c r="N21" s="5">
        <v>2826.25</v>
      </c>
      <c r="O21" s="31"/>
      <c r="P21" s="179"/>
    </row>
    <row r="22" spans="1:16" ht="14.25" customHeight="1">
      <c r="A22" s="1"/>
      <c r="B22" s="292"/>
      <c r="C22" s="268"/>
      <c r="D22" s="271"/>
      <c r="E22" s="271"/>
      <c r="F22" s="6" t="s">
        <v>147</v>
      </c>
      <c r="G22" s="5" t="s">
        <v>85</v>
      </c>
      <c r="H22" s="5" t="s">
        <v>145</v>
      </c>
      <c r="I22" s="27" t="s">
        <v>85</v>
      </c>
      <c r="J22" s="27" t="s">
        <v>85</v>
      </c>
      <c r="K22" s="27" t="s">
        <v>85</v>
      </c>
      <c r="L22" s="27" t="s">
        <v>85</v>
      </c>
      <c r="M22" s="27" t="s">
        <v>85</v>
      </c>
      <c r="N22" s="27" t="s">
        <v>85</v>
      </c>
      <c r="O22" s="31"/>
      <c r="P22" s="179"/>
    </row>
    <row r="23" spans="1:16" ht="14.25" customHeight="1">
      <c r="A23" s="1"/>
      <c r="B23" s="292"/>
      <c r="C23" s="268"/>
      <c r="D23" s="271"/>
      <c r="E23" s="271"/>
      <c r="F23" s="6" t="s">
        <v>148</v>
      </c>
      <c r="G23" s="5" t="s">
        <v>85</v>
      </c>
      <c r="H23" s="5" t="s">
        <v>145</v>
      </c>
      <c r="I23" s="27" t="s">
        <v>85</v>
      </c>
      <c r="J23" s="27" t="s">
        <v>85</v>
      </c>
      <c r="K23" s="27" t="s">
        <v>85</v>
      </c>
      <c r="L23" s="27" t="s">
        <v>85</v>
      </c>
      <c r="M23" s="27" t="s">
        <v>85</v>
      </c>
      <c r="N23" s="27" t="s">
        <v>85</v>
      </c>
      <c r="O23" s="31"/>
      <c r="P23" s="179"/>
    </row>
    <row r="24" spans="1:16" ht="14.25" customHeight="1">
      <c r="A24" s="1"/>
      <c r="B24" s="292"/>
      <c r="C24" s="268"/>
      <c r="D24" s="271"/>
      <c r="E24" s="271"/>
      <c r="F24" s="6" t="s">
        <v>989</v>
      </c>
      <c r="G24" s="272" t="s">
        <v>149</v>
      </c>
      <c r="H24" s="5" t="s">
        <v>137</v>
      </c>
      <c r="I24" s="27" t="s">
        <v>979</v>
      </c>
      <c r="J24" s="161">
        <v>10.119999999999999</v>
      </c>
      <c r="K24" s="5">
        <v>18.98</v>
      </c>
      <c r="L24" s="5">
        <v>20.420000000000002</v>
      </c>
      <c r="M24" s="5">
        <v>21.97</v>
      </c>
      <c r="N24" s="5">
        <v>22.29</v>
      </c>
      <c r="O24" s="31"/>
      <c r="P24" s="179"/>
    </row>
    <row r="25" spans="1:16" ht="14.25" customHeight="1">
      <c r="A25" s="1"/>
      <c r="B25" s="292"/>
      <c r="C25" s="268"/>
      <c r="D25" s="271"/>
      <c r="E25" s="271"/>
      <c r="F25" s="6" t="s">
        <v>990</v>
      </c>
      <c r="G25" s="272"/>
      <c r="H25" s="5" t="s">
        <v>137</v>
      </c>
      <c r="I25" s="27" t="s">
        <v>979</v>
      </c>
      <c r="J25" s="161">
        <v>1.32</v>
      </c>
      <c r="K25" s="5">
        <v>3.8</v>
      </c>
      <c r="L25" s="5">
        <v>1.85</v>
      </c>
      <c r="M25" s="5">
        <v>1.65</v>
      </c>
      <c r="N25" s="5">
        <v>1.52</v>
      </c>
      <c r="O25" s="31"/>
      <c r="P25" s="179"/>
    </row>
    <row r="26" spans="1:16" ht="14.25" customHeight="1">
      <c r="A26" s="1"/>
      <c r="B26" s="292"/>
      <c r="C26" s="268"/>
      <c r="D26" s="271"/>
      <c r="E26" s="271"/>
      <c r="F26" s="6" t="s">
        <v>150</v>
      </c>
      <c r="G26" s="272"/>
      <c r="H26" s="5" t="s">
        <v>137</v>
      </c>
      <c r="I26" s="5">
        <v>0.01</v>
      </c>
      <c r="J26" s="5">
        <v>0.02</v>
      </c>
      <c r="K26" s="5">
        <v>0.04</v>
      </c>
      <c r="L26" s="5">
        <v>0.03</v>
      </c>
      <c r="M26" s="5">
        <v>27</v>
      </c>
      <c r="N26" s="5">
        <v>0.03</v>
      </c>
      <c r="O26" s="31"/>
      <c r="P26" s="179"/>
    </row>
    <row r="27" spans="1:16" ht="14.25" customHeight="1">
      <c r="A27" s="1"/>
      <c r="B27" s="292"/>
      <c r="C27" s="268"/>
      <c r="D27" s="271" t="s">
        <v>151</v>
      </c>
      <c r="E27" s="271"/>
      <c r="F27" s="6" t="s">
        <v>152</v>
      </c>
      <c r="G27" s="5" t="s">
        <v>19</v>
      </c>
      <c r="H27" s="5" t="s">
        <v>137</v>
      </c>
      <c r="I27" s="94">
        <v>503771.9</v>
      </c>
      <c r="J27" s="5">
        <v>484499.76</v>
      </c>
      <c r="K27" s="5">
        <v>464499.79</v>
      </c>
      <c r="L27" s="5">
        <v>443088.54</v>
      </c>
      <c r="M27" s="5">
        <v>422179.68</v>
      </c>
      <c r="N27" s="5">
        <v>400059.28</v>
      </c>
      <c r="O27" s="31"/>
      <c r="P27" s="179"/>
    </row>
    <row r="28" spans="1:16" ht="23">
      <c r="A28" s="1"/>
      <c r="B28" s="292"/>
      <c r="C28" s="268"/>
      <c r="D28" s="271"/>
      <c r="E28" s="271"/>
      <c r="F28" s="6" t="s">
        <v>153</v>
      </c>
      <c r="G28" s="5" t="s">
        <v>154</v>
      </c>
      <c r="H28" s="5" t="s">
        <v>137</v>
      </c>
      <c r="I28" s="5">
        <v>1599180.08</v>
      </c>
      <c r="J28" s="5">
        <v>1526351.17</v>
      </c>
      <c r="K28" s="5">
        <v>1457698.13</v>
      </c>
      <c r="L28" s="5">
        <v>1382547.55</v>
      </c>
      <c r="M28" s="5">
        <v>1315557.5</v>
      </c>
      <c r="N28" s="5">
        <v>1249559.78</v>
      </c>
      <c r="O28" s="31"/>
      <c r="P28" s="179"/>
    </row>
    <row r="29" spans="1:16" ht="23">
      <c r="A29" s="1"/>
      <c r="B29" s="292"/>
      <c r="C29" s="268"/>
      <c r="D29" s="271"/>
      <c r="E29" s="271"/>
      <c r="F29" s="6" t="s">
        <v>991</v>
      </c>
      <c r="G29" s="5" t="s">
        <v>155</v>
      </c>
      <c r="H29" s="5" t="s">
        <v>137</v>
      </c>
      <c r="I29" s="94">
        <v>0</v>
      </c>
      <c r="J29" s="5">
        <v>8078.29</v>
      </c>
      <c r="K29" s="5">
        <v>7900.5</v>
      </c>
      <c r="L29" s="5">
        <v>7378.14</v>
      </c>
      <c r="M29" s="5">
        <v>6901.86</v>
      </c>
      <c r="N29" s="5">
        <v>6339.57</v>
      </c>
      <c r="O29" s="31"/>
      <c r="P29" s="179"/>
    </row>
    <row r="30" spans="1:16" ht="14.25" customHeight="1">
      <c r="A30" s="1"/>
      <c r="B30" s="292"/>
      <c r="C30" s="268"/>
      <c r="D30" s="271" t="s">
        <v>156</v>
      </c>
      <c r="E30" s="271"/>
      <c r="F30" s="6" t="s">
        <v>992</v>
      </c>
      <c r="G30" s="272" t="s">
        <v>19</v>
      </c>
      <c r="H30" s="5" t="s">
        <v>145</v>
      </c>
      <c r="I30" s="5">
        <v>103.76</v>
      </c>
      <c r="J30" s="5">
        <v>67.42</v>
      </c>
      <c r="K30" s="5">
        <v>22.42</v>
      </c>
      <c r="L30" s="5">
        <v>1188.83</v>
      </c>
      <c r="M30" s="5">
        <v>2614.92</v>
      </c>
      <c r="N30" s="5">
        <v>5603.48</v>
      </c>
      <c r="O30" s="31"/>
      <c r="P30" s="179"/>
    </row>
    <row r="31" spans="1:16" ht="14.25" customHeight="1">
      <c r="A31" s="1"/>
      <c r="B31" s="292"/>
      <c r="C31" s="268"/>
      <c r="D31" s="271"/>
      <c r="E31" s="271"/>
      <c r="F31" s="6" t="s">
        <v>1001</v>
      </c>
      <c r="G31" s="272"/>
      <c r="H31" s="5" t="s">
        <v>145</v>
      </c>
      <c r="I31" s="5">
        <v>1391.65</v>
      </c>
      <c r="J31" s="5">
        <v>1471.7</v>
      </c>
      <c r="K31" s="5">
        <v>966.89</v>
      </c>
      <c r="L31" s="5">
        <v>456.19</v>
      </c>
      <c r="M31" s="5">
        <v>86.34</v>
      </c>
      <c r="N31" s="5">
        <v>86.72</v>
      </c>
      <c r="O31" s="31"/>
      <c r="P31" s="179"/>
    </row>
    <row r="32" spans="1:16" ht="14.25" customHeight="1">
      <c r="A32" s="1"/>
      <c r="B32" s="292"/>
      <c r="C32" s="268"/>
      <c r="D32" s="271"/>
      <c r="E32" s="271"/>
      <c r="F32" s="6" t="s">
        <v>998</v>
      </c>
      <c r="G32" s="272"/>
      <c r="H32" s="5" t="s">
        <v>145</v>
      </c>
      <c r="I32" s="5">
        <v>3593.79</v>
      </c>
      <c r="J32" s="5">
        <v>7851.47</v>
      </c>
      <c r="K32" s="5">
        <v>3680.01</v>
      </c>
      <c r="L32" s="5">
        <v>3615.79</v>
      </c>
      <c r="M32" s="170"/>
      <c r="N32" s="170"/>
      <c r="O32" s="31"/>
      <c r="P32" s="179"/>
    </row>
    <row r="33" spans="1:16" ht="14.25" customHeight="1">
      <c r="A33" s="1"/>
      <c r="B33" s="292"/>
      <c r="C33" s="268"/>
      <c r="D33" s="271"/>
      <c r="E33" s="271"/>
      <c r="F33" s="6" t="s">
        <v>995</v>
      </c>
      <c r="G33" s="272"/>
      <c r="H33" s="5" t="s">
        <v>145</v>
      </c>
      <c r="I33" s="94">
        <v>8063.6</v>
      </c>
      <c r="J33" s="5">
        <v>5403.99</v>
      </c>
      <c r="K33" s="5">
        <v>4438.12</v>
      </c>
      <c r="L33" s="5">
        <v>5229.07</v>
      </c>
      <c r="M33" s="170"/>
      <c r="N33" s="170"/>
      <c r="O33" s="31"/>
      <c r="P33" s="179"/>
    </row>
    <row r="34" spans="1:16" ht="14.25" customHeight="1">
      <c r="A34" s="1"/>
      <c r="B34" s="292"/>
      <c r="C34" s="268"/>
      <c r="D34" s="271"/>
      <c r="E34" s="271"/>
      <c r="F34" s="6" t="s">
        <v>997</v>
      </c>
      <c r="G34" s="272" t="s">
        <v>19</v>
      </c>
      <c r="H34" s="5" t="s">
        <v>145</v>
      </c>
      <c r="I34" s="94">
        <v>303.3</v>
      </c>
      <c r="J34" s="5">
        <v>0</v>
      </c>
      <c r="K34" s="5">
        <v>0</v>
      </c>
      <c r="L34" s="5">
        <v>609.55999999999995</v>
      </c>
      <c r="M34" s="5">
        <v>1501.05</v>
      </c>
      <c r="N34" s="5">
        <v>2295.12</v>
      </c>
      <c r="O34" s="31"/>
      <c r="P34" s="179"/>
    </row>
    <row r="35" spans="1:16" ht="14.25" customHeight="1">
      <c r="A35" s="1"/>
      <c r="B35" s="292"/>
      <c r="C35" s="268"/>
      <c r="D35" s="271"/>
      <c r="E35" s="271"/>
      <c r="F35" s="6" t="s">
        <v>996</v>
      </c>
      <c r="G35" s="272"/>
      <c r="H35" s="5" t="s">
        <v>145</v>
      </c>
      <c r="I35" s="5">
        <v>611.83000000000004</v>
      </c>
      <c r="J35" s="5">
        <v>2114.8200000000002</v>
      </c>
      <c r="K35" s="5">
        <v>764.55</v>
      </c>
      <c r="L35" s="5">
        <v>323.44</v>
      </c>
      <c r="M35" s="5">
        <v>0</v>
      </c>
      <c r="N35" s="5">
        <v>0</v>
      </c>
      <c r="O35" s="31"/>
      <c r="P35" s="179"/>
    </row>
    <row r="36" spans="1:16" ht="14.25" customHeight="1">
      <c r="A36" s="1"/>
      <c r="B36" s="292"/>
      <c r="C36" s="268"/>
      <c r="D36" s="271"/>
      <c r="E36" s="271"/>
      <c r="F36" s="6" t="s">
        <v>999</v>
      </c>
      <c r="G36" s="272"/>
      <c r="H36" s="5" t="s">
        <v>145</v>
      </c>
      <c r="I36" s="5">
        <v>4302.62</v>
      </c>
      <c r="J36" s="5">
        <v>2959.62</v>
      </c>
      <c r="K36" s="5">
        <v>3843.67</v>
      </c>
      <c r="L36" s="5">
        <v>1676.76</v>
      </c>
      <c r="M36" s="170"/>
      <c r="N36" s="170"/>
      <c r="O36" s="31"/>
      <c r="P36" s="179"/>
    </row>
    <row r="37" spans="1:16" ht="14.25" customHeight="1">
      <c r="A37" s="1"/>
      <c r="B37" s="293"/>
      <c r="C37" s="268"/>
      <c r="D37" s="271"/>
      <c r="E37" s="271"/>
      <c r="F37" s="6" t="s">
        <v>994</v>
      </c>
      <c r="G37" s="272"/>
      <c r="H37" s="5" t="s">
        <v>145</v>
      </c>
      <c r="I37" s="5">
        <v>14438.48</v>
      </c>
      <c r="J37" s="5">
        <v>11881.44</v>
      </c>
      <c r="K37" s="5">
        <v>13641.3</v>
      </c>
      <c r="L37" s="5">
        <v>10372.76</v>
      </c>
      <c r="M37" s="170"/>
      <c r="N37" s="170"/>
      <c r="O37" s="31"/>
      <c r="P37" s="179"/>
    </row>
    <row r="38" spans="1:16" ht="14.25" customHeight="1">
      <c r="A38" s="1"/>
      <c r="B38" s="291"/>
      <c r="C38" s="268" t="s">
        <v>157</v>
      </c>
      <c r="D38" s="271" t="s">
        <v>158</v>
      </c>
      <c r="E38" s="271"/>
      <c r="F38" s="6" t="s">
        <v>159</v>
      </c>
      <c r="G38" s="5" t="s">
        <v>19</v>
      </c>
      <c r="H38" s="5" t="s">
        <v>160</v>
      </c>
      <c r="I38" s="5">
        <v>93.28</v>
      </c>
      <c r="J38" s="5">
        <v>89.8</v>
      </c>
      <c r="K38" s="161">
        <v>89.67</v>
      </c>
      <c r="L38" s="161">
        <v>75.91</v>
      </c>
      <c r="M38" s="161">
        <v>73.91</v>
      </c>
      <c r="N38" s="161">
        <v>79.17</v>
      </c>
      <c r="O38" s="31"/>
      <c r="P38" s="179"/>
    </row>
    <row r="39" spans="1:16" ht="14.25" customHeight="1">
      <c r="A39" s="1"/>
      <c r="B39" s="292"/>
      <c r="C39" s="268"/>
      <c r="D39" s="271"/>
      <c r="E39" s="271"/>
      <c r="F39" s="6" t="s">
        <v>161</v>
      </c>
      <c r="G39" s="5" t="s">
        <v>162</v>
      </c>
      <c r="H39" s="5" t="s">
        <v>137</v>
      </c>
      <c r="I39" s="5">
        <v>124.03</v>
      </c>
      <c r="J39" s="161">
        <v>115.15</v>
      </c>
      <c r="K39" s="161">
        <v>133.66999999999999</v>
      </c>
      <c r="L39" s="161">
        <v>108.63</v>
      </c>
      <c r="M39" s="161">
        <v>127.45</v>
      </c>
      <c r="N39" s="161">
        <v>132.49</v>
      </c>
      <c r="O39" s="31"/>
      <c r="P39" s="179"/>
    </row>
    <row r="40" spans="1:16" ht="14.25" hidden="1" customHeight="1">
      <c r="B40" s="292"/>
      <c r="C40" s="268"/>
      <c r="D40" s="271"/>
      <c r="E40" s="271"/>
      <c r="F40" s="28" t="s">
        <v>161</v>
      </c>
      <c r="G40" s="29" t="s">
        <v>163</v>
      </c>
      <c r="H40" s="5" t="s">
        <v>137</v>
      </c>
      <c r="I40" s="5">
        <v>49130.82</v>
      </c>
      <c r="J40" s="161"/>
      <c r="K40" s="171"/>
      <c r="L40" s="171"/>
      <c r="M40" s="171"/>
      <c r="N40" s="171"/>
      <c r="O40" s="32"/>
      <c r="P40" s="180"/>
    </row>
    <row r="41" spans="1:16" ht="14.25" hidden="1" customHeight="1">
      <c r="B41" s="292"/>
      <c r="C41" s="268"/>
      <c r="D41" s="271"/>
      <c r="E41" s="271"/>
      <c r="F41" s="28" t="s">
        <v>161</v>
      </c>
      <c r="G41" s="29" t="s">
        <v>37</v>
      </c>
      <c r="H41" s="5" t="s">
        <v>137</v>
      </c>
      <c r="I41" s="5">
        <v>19755.446</v>
      </c>
      <c r="J41" s="161"/>
      <c r="K41" s="171"/>
      <c r="L41" s="171"/>
      <c r="M41" s="171"/>
      <c r="N41" s="171"/>
      <c r="O41" s="32"/>
      <c r="P41" s="180"/>
    </row>
    <row r="42" spans="1:16" ht="14.25" hidden="1" customHeight="1">
      <c r="B42" s="292"/>
      <c r="C42" s="268"/>
      <c r="D42" s="271"/>
      <c r="E42" s="271"/>
      <c r="F42" s="28" t="s">
        <v>161</v>
      </c>
      <c r="G42" s="29" t="s">
        <v>164</v>
      </c>
      <c r="H42" s="5" t="s">
        <v>137</v>
      </c>
      <c r="I42" s="5">
        <v>55148.2</v>
      </c>
      <c r="J42" s="161"/>
      <c r="K42" s="171"/>
      <c r="L42" s="171"/>
      <c r="M42" s="171"/>
      <c r="N42" s="171"/>
      <c r="O42" s="32"/>
      <c r="P42" s="180"/>
    </row>
    <row r="43" spans="1:16" ht="14.25" customHeight="1">
      <c r="A43" s="1"/>
      <c r="B43" s="292"/>
      <c r="C43" s="268"/>
      <c r="D43" s="271"/>
      <c r="E43" s="271"/>
      <c r="F43" s="6" t="s">
        <v>165</v>
      </c>
      <c r="G43" s="5" t="s">
        <v>166</v>
      </c>
      <c r="H43" s="5" t="s">
        <v>160</v>
      </c>
      <c r="I43" s="94">
        <v>4.7E-2</v>
      </c>
      <c r="J43" s="161">
        <v>7.0000000000000007E-2</v>
      </c>
      <c r="K43" s="161">
        <v>0.09</v>
      </c>
      <c r="L43" s="161">
        <v>0.09</v>
      </c>
      <c r="M43" s="161">
        <v>0.16</v>
      </c>
      <c r="N43" s="161">
        <v>0.12</v>
      </c>
      <c r="O43" s="31"/>
      <c r="P43" s="179"/>
    </row>
    <row r="44" spans="1:16" ht="14.25" customHeight="1">
      <c r="A44" s="1"/>
      <c r="B44" s="292"/>
      <c r="C44" s="268"/>
      <c r="D44" s="271"/>
      <c r="E44" s="271"/>
      <c r="F44" s="6" t="s">
        <v>167</v>
      </c>
      <c r="G44" s="5" t="s">
        <v>168</v>
      </c>
      <c r="H44" s="5" t="s">
        <v>137</v>
      </c>
      <c r="I44" s="5">
        <v>9.17</v>
      </c>
      <c r="J44" s="161">
        <v>4.62</v>
      </c>
      <c r="K44" s="161">
        <v>7.07</v>
      </c>
      <c r="L44" s="161">
        <v>4.87</v>
      </c>
      <c r="M44" s="161">
        <v>6.1</v>
      </c>
      <c r="N44" s="161">
        <v>5.68</v>
      </c>
      <c r="O44" s="31"/>
      <c r="P44" s="179"/>
    </row>
    <row r="45" spans="1:16" ht="14.25" customHeight="1">
      <c r="A45" s="1"/>
      <c r="B45" s="292"/>
      <c r="C45" s="268"/>
      <c r="D45" s="271"/>
      <c r="E45" s="271"/>
      <c r="F45" s="6" t="s">
        <v>993</v>
      </c>
      <c r="G45" s="5" t="s">
        <v>169</v>
      </c>
      <c r="H45" s="5" t="s">
        <v>137</v>
      </c>
      <c r="I45" s="5">
        <v>1.94</v>
      </c>
      <c r="J45" s="161">
        <v>0</v>
      </c>
      <c r="K45" s="161">
        <v>1.24</v>
      </c>
      <c r="L45" s="161">
        <v>1.34</v>
      </c>
      <c r="M45" s="161">
        <v>1.49</v>
      </c>
      <c r="N45" s="161">
        <v>1.47</v>
      </c>
      <c r="O45" s="31"/>
      <c r="P45" s="179"/>
    </row>
    <row r="46" spans="1:16" ht="14.25" customHeight="1">
      <c r="A46" s="1"/>
      <c r="B46" s="292"/>
      <c r="C46" s="268"/>
      <c r="D46" s="271"/>
      <c r="E46" s="271"/>
      <c r="F46" s="6" t="s">
        <v>170</v>
      </c>
      <c r="G46" s="5" t="s">
        <v>171</v>
      </c>
      <c r="H46" s="5" t="s">
        <v>160</v>
      </c>
      <c r="I46" s="5">
        <v>0.38</v>
      </c>
      <c r="J46" s="161">
        <v>0.27</v>
      </c>
      <c r="K46" s="161">
        <v>0.28000000000000003</v>
      </c>
      <c r="L46" s="161">
        <v>0.35</v>
      </c>
      <c r="M46" s="161">
        <v>0.31</v>
      </c>
      <c r="N46" s="161">
        <v>0.26</v>
      </c>
      <c r="O46" s="31"/>
      <c r="P46" s="179"/>
    </row>
    <row r="47" spans="1:16" ht="14.25" customHeight="1">
      <c r="A47" s="1"/>
      <c r="B47" s="292"/>
      <c r="C47" s="268"/>
      <c r="D47" s="271" t="s">
        <v>172</v>
      </c>
      <c r="E47" s="271"/>
      <c r="F47" s="295" t="s">
        <v>173</v>
      </c>
      <c r="G47" s="272" t="s">
        <v>19</v>
      </c>
      <c r="H47" s="5" t="s">
        <v>174</v>
      </c>
      <c r="I47" s="5">
        <v>0.88600000000000001</v>
      </c>
      <c r="J47" s="161">
        <v>0.77300000000000002</v>
      </c>
      <c r="K47" s="161">
        <v>0.84099999999999997</v>
      </c>
      <c r="L47" s="161">
        <v>0.81699999999999995</v>
      </c>
      <c r="M47" s="161">
        <v>0.79800000000000004</v>
      </c>
      <c r="N47" s="161">
        <v>0.78900000000000003</v>
      </c>
      <c r="O47" s="31"/>
      <c r="P47" s="179"/>
    </row>
    <row r="48" spans="1:16" ht="14.25" customHeight="1">
      <c r="A48" s="1"/>
      <c r="B48" s="292"/>
      <c r="C48" s="268"/>
      <c r="D48" s="271"/>
      <c r="E48" s="271"/>
      <c r="F48" s="296"/>
      <c r="G48" s="272"/>
      <c r="H48" s="5" t="s">
        <v>976</v>
      </c>
      <c r="I48" s="5">
        <v>13.73</v>
      </c>
      <c r="J48" s="161">
        <v>16.36</v>
      </c>
      <c r="K48" s="95">
        <v>15.3</v>
      </c>
      <c r="L48" s="95">
        <v>15.56</v>
      </c>
      <c r="M48" s="95">
        <v>14.1</v>
      </c>
      <c r="N48" s="161">
        <v>14.64</v>
      </c>
      <c r="O48" s="31"/>
      <c r="P48" s="179"/>
    </row>
    <row r="49" spans="1:16" ht="14.25" customHeight="1">
      <c r="A49" s="1"/>
      <c r="B49" s="292"/>
      <c r="C49" s="268"/>
      <c r="D49" s="271"/>
      <c r="E49" s="271"/>
      <c r="F49" s="5" t="s">
        <v>175</v>
      </c>
      <c r="G49" s="272"/>
      <c r="H49" s="5" t="s">
        <v>176</v>
      </c>
      <c r="I49" s="5">
        <v>53.03</v>
      </c>
      <c r="J49" s="161">
        <v>39.1</v>
      </c>
      <c r="K49" s="161">
        <v>39.4</v>
      </c>
      <c r="L49" s="161">
        <v>38.26</v>
      </c>
      <c r="M49" s="161">
        <v>37.35</v>
      </c>
      <c r="N49" s="161">
        <v>37.65</v>
      </c>
      <c r="O49" s="31"/>
      <c r="P49" s="179"/>
    </row>
    <row r="50" spans="1:16" ht="14.25" customHeight="1">
      <c r="B50" s="292"/>
      <c r="C50" s="268"/>
      <c r="D50" s="271"/>
      <c r="E50" s="271"/>
      <c r="F50" s="6" t="s">
        <v>177</v>
      </c>
      <c r="G50" s="272"/>
      <c r="H50" s="5" t="s">
        <v>178</v>
      </c>
      <c r="I50" s="5">
        <v>13.52</v>
      </c>
      <c r="J50" s="161">
        <v>12.41</v>
      </c>
      <c r="K50" s="161">
        <v>13.74</v>
      </c>
      <c r="L50" s="161">
        <v>12.21</v>
      </c>
      <c r="M50" s="161">
        <v>13.77</v>
      </c>
      <c r="N50" s="161">
        <v>13.4</v>
      </c>
      <c r="O50" s="31"/>
      <c r="P50" s="179"/>
    </row>
    <row r="51" spans="1:16" ht="14.25" customHeight="1">
      <c r="B51" s="292"/>
      <c r="C51" s="268"/>
      <c r="D51" s="271"/>
      <c r="E51" s="271"/>
      <c r="F51" s="6" t="s">
        <v>179</v>
      </c>
      <c r="G51" s="272"/>
      <c r="H51" s="5" t="s">
        <v>178</v>
      </c>
      <c r="I51" s="5">
        <v>7.08</v>
      </c>
      <c r="J51" s="161">
        <v>6.45</v>
      </c>
      <c r="K51" s="161">
        <v>7.08</v>
      </c>
      <c r="L51" s="161">
        <v>5.84</v>
      </c>
      <c r="M51" s="161">
        <v>6.31</v>
      </c>
      <c r="N51" s="161">
        <v>6.61</v>
      </c>
      <c r="O51" s="31"/>
      <c r="P51" s="179"/>
    </row>
    <row r="52" spans="1:16" ht="14.25" customHeight="1">
      <c r="B52" s="292"/>
      <c r="C52" s="268"/>
      <c r="D52" s="271"/>
      <c r="E52" s="271"/>
      <c r="F52" s="6" t="s">
        <v>180</v>
      </c>
      <c r="G52" s="5" t="s">
        <v>85</v>
      </c>
      <c r="H52" s="5" t="s">
        <v>178</v>
      </c>
      <c r="I52" s="172" t="s">
        <v>85</v>
      </c>
      <c r="J52" s="172" t="s">
        <v>85</v>
      </c>
      <c r="K52" s="172" t="s">
        <v>85</v>
      </c>
      <c r="L52" s="172" t="s">
        <v>85</v>
      </c>
      <c r="M52" s="172" t="s">
        <v>85</v>
      </c>
      <c r="N52" s="172" t="s">
        <v>85</v>
      </c>
      <c r="O52" s="31"/>
      <c r="P52" s="179"/>
    </row>
    <row r="53" spans="1:16" ht="14.25" customHeight="1">
      <c r="B53" s="292"/>
      <c r="C53" s="268"/>
      <c r="D53" s="271"/>
      <c r="E53" s="271"/>
      <c r="F53" s="6" t="s">
        <v>181</v>
      </c>
      <c r="G53" s="5" t="s">
        <v>85</v>
      </c>
      <c r="H53" s="5" t="s">
        <v>178</v>
      </c>
      <c r="I53" s="172" t="s">
        <v>85</v>
      </c>
      <c r="J53" s="172" t="s">
        <v>85</v>
      </c>
      <c r="K53" s="172" t="s">
        <v>85</v>
      </c>
      <c r="L53" s="172" t="s">
        <v>85</v>
      </c>
      <c r="M53" s="172" t="s">
        <v>85</v>
      </c>
      <c r="N53" s="172" t="s">
        <v>85</v>
      </c>
      <c r="O53" s="31"/>
      <c r="P53" s="179"/>
    </row>
    <row r="54" spans="1:16" ht="14.25" customHeight="1">
      <c r="B54" s="292"/>
      <c r="C54" s="268"/>
      <c r="D54" s="271"/>
      <c r="E54" s="271"/>
      <c r="F54" s="6" t="s">
        <v>182</v>
      </c>
      <c r="G54" s="5" t="s">
        <v>19</v>
      </c>
      <c r="H54" s="5" t="s">
        <v>178</v>
      </c>
      <c r="I54" s="5">
        <v>20.61</v>
      </c>
      <c r="J54" s="161">
        <v>18.850000000000001</v>
      </c>
      <c r="K54" s="161">
        <v>20.82</v>
      </c>
      <c r="L54" s="161">
        <v>18.05</v>
      </c>
      <c r="M54" s="161">
        <v>20.079999999999998</v>
      </c>
      <c r="N54" s="161">
        <v>20.010000000000002</v>
      </c>
      <c r="O54" s="31"/>
      <c r="P54" s="179"/>
    </row>
    <row r="55" spans="1:16" ht="14.25" customHeight="1">
      <c r="B55" s="292"/>
      <c r="C55" s="268"/>
      <c r="D55" s="271" t="s">
        <v>183</v>
      </c>
      <c r="E55" s="271"/>
      <c r="F55" s="6" t="s">
        <v>184</v>
      </c>
      <c r="G55" s="5" t="s">
        <v>185</v>
      </c>
      <c r="H55" s="5" t="s">
        <v>178</v>
      </c>
      <c r="I55" s="5">
        <v>19.61</v>
      </c>
      <c r="J55" s="161">
        <v>17.87</v>
      </c>
      <c r="K55" s="161">
        <v>20.03</v>
      </c>
      <c r="L55" s="161">
        <v>17.32</v>
      </c>
      <c r="M55" s="161">
        <v>19.350000000000001</v>
      </c>
      <c r="N55" s="161">
        <v>19.420000000000002</v>
      </c>
      <c r="O55" s="31"/>
      <c r="P55" s="179"/>
    </row>
    <row r="56" spans="1:16" ht="14.25" customHeight="1">
      <c r="B56" s="293"/>
      <c r="C56" s="268"/>
      <c r="D56" s="271"/>
      <c r="E56" s="271"/>
      <c r="F56" s="6" t="s">
        <v>186</v>
      </c>
      <c r="G56" s="5" t="s">
        <v>187</v>
      </c>
      <c r="H56" s="5" t="s">
        <v>178</v>
      </c>
      <c r="I56" s="5">
        <v>0.99</v>
      </c>
      <c r="J56" s="161">
        <v>0.98</v>
      </c>
      <c r="K56" s="161">
        <v>0.79</v>
      </c>
      <c r="L56" s="161">
        <v>0.73</v>
      </c>
      <c r="M56" s="161">
        <v>0.73</v>
      </c>
      <c r="N56" s="161">
        <v>0.59</v>
      </c>
      <c r="O56" s="31"/>
      <c r="P56" s="179"/>
    </row>
    <row r="57" spans="1:16" ht="25" customHeight="1">
      <c r="B57" s="297"/>
      <c r="C57" s="290" t="s">
        <v>157</v>
      </c>
      <c r="D57" s="271" t="s">
        <v>188</v>
      </c>
      <c r="E57" s="271"/>
      <c r="F57" s="299" t="s">
        <v>189</v>
      </c>
      <c r="G57" s="272" t="s">
        <v>19</v>
      </c>
      <c r="H57" s="5" t="s">
        <v>975</v>
      </c>
      <c r="I57" s="5">
        <v>0.184</v>
      </c>
      <c r="J57" s="161">
        <v>0.16800000000000001</v>
      </c>
      <c r="K57" s="161">
        <v>0.183</v>
      </c>
      <c r="L57" s="161">
        <v>0.17799999999999999</v>
      </c>
      <c r="M57" s="161">
        <v>0.17599999999999999</v>
      </c>
      <c r="N57" s="161">
        <v>0.16200000000000001</v>
      </c>
      <c r="O57" s="31"/>
      <c r="P57" s="179"/>
    </row>
    <row r="58" spans="1:16" ht="25" customHeight="1">
      <c r="B58" s="297"/>
      <c r="C58" s="290"/>
      <c r="D58" s="271"/>
      <c r="E58" s="271"/>
      <c r="F58" s="300"/>
      <c r="G58" s="272"/>
      <c r="H58" s="5" t="s">
        <v>978</v>
      </c>
      <c r="I58" s="5">
        <v>2.86</v>
      </c>
      <c r="J58" s="161">
        <v>3.55</v>
      </c>
      <c r="K58" s="161">
        <v>3.32</v>
      </c>
      <c r="L58" s="95">
        <v>3.4</v>
      </c>
      <c r="M58" s="161">
        <v>3.12</v>
      </c>
      <c r="N58" s="161">
        <v>3.01</v>
      </c>
      <c r="O58" s="31"/>
      <c r="P58" s="179"/>
    </row>
    <row r="59" spans="1:16" ht="25" customHeight="1">
      <c r="B59" s="298"/>
      <c r="C59" s="290"/>
      <c r="D59" s="271"/>
      <c r="E59" s="271"/>
      <c r="F59" s="5" t="s">
        <v>190</v>
      </c>
      <c r="G59" s="272"/>
      <c r="H59" s="5" t="s">
        <v>977</v>
      </c>
      <c r="I59" s="161">
        <v>1.0999999999999999E-2</v>
      </c>
      <c r="J59" s="161">
        <v>8.0000000000000002E-3</v>
      </c>
      <c r="K59" s="161">
        <v>8.9999999999999993E-3</v>
      </c>
      <c r="L59" s="161">
        <v>8.0000000000000002E-3</v>
      </c>
      <c r="M59" s="161">
        <v>8.0000000000000002E-3</v>
      </c>
      <c r="N59" s="161">
        <v>8.0000000000000002E-3</v>
      </c>
      <c r="O59" s="31"/>
      <c r="P59" s="179"/>
    </row>
    <row r="60" spans="1:16" ht="14.25" customHeight="1">
      <c r="B60" s="298"/>
      <c r="C60" s="290"/>
      <c r="D60" s="271"/>
      <c r="E60" s="271"/>
      <c r="F60" s="5" t="s">
        <v>191</v>
      </c>
      <c r="G60" s="5" t="s">
        <v>19</v>
      </c>
      <c r="H60" s="5" t="s">
        <v>192</v>
      </c>
      <c r="I60" s="5">
        <v>0.59</v>
      </c>
      <c r="J60" s="161">
        <v>0.54</v>
      </c>
      <c r="K60" s="161">
        <v>0.59</v>
      </c>
      <c r="L60" s="161">
        <v>0.49</v>
      </c>
      <c r="M60" s="161">
        <v>0.53</v>
      </c>
      <c r="N60" s="161">
        <v>0.56000000000000005</v>
      </c>
      <c r="O60" s="31"/>
      <c r="P60" s="179"/>
    </row>
    <row r="61" spans="1:16" ht="14.25" customHeight="1">
      <c r="B61" s="298"/>
      <c r="C61" s="290"/>
      <c r="D61" s="271"/>
      <c r="E61" s="271"/>
      <c r="F61" s="5" t="s">
        <v>193</v>
      </c>
      <c r="G61" s="5" t="s">
        <v>85</v>
      </c>
      <c r="H61" s="5" t="s">
        <v>192</v>
      </c>
      <c r="I61" s="172" t="s">
        <v>85</v>
      </c>
      <c r="J61" s="172" t="s">
        <v>85</v>
      </c>
      <c r="K61" s="172" t="s">
        <v>85</v>
      </c>
      <c r="L61" s="172" t="s">
        <v>85</v>
      </c>
      <c r="M61" s="172" t="s">
        <v>85</v>
      </c>
      <c r="N61" s="172" t="s">
        <v>85</v>
      </c>
      <c r="O61" s="31"/>
      <c r="P61" s="179"/>
    </row>
    <row r="62" spans="1:16" ht="14.25" customHeight="1">
      <c r="B62" s="298"/>
      <c r="C62" s="290"/>
      <c r="D62" s="271"/>
      <c r="E62" s="271"/>
      <c r="F62" s="5" t="s">
        <v>194</v>
      </c>
      <c r="G62" s="5" t="s">
        <v>85</v>
      </c>
      <c r="H62" s="5" t="s">
        <v>192</v>
      </c>
      <c r="I62" s="172" t="s">
        <v>85</v>
      </c>
      <c r="J62" s="172" t="s">
        <v>85</v>
      </c>
      <c r="K62" s="172" t="s">
        <v>85</v>
      </c>
      <c r="L62" s="172" t="s">
        <v>85</v>
      </c>
      <c r="M62" s="172" t="s">
        <v>85</v>
      </c>
      <c r="N62" s="172" t="s">
        <v>85</v>
      </c>
      <c r="O62" s="31"/>
      <c r="P62" s="179"/>
    </row>
    <row r="63" spans="1:16" ht="14.25" customHeight="1">
      <c r="B63" s="298"/>
      <c r="C63" s="290"/>
      <c r="D63" s="271"/>
      <c r="E63" s="271"/>
      <c r="F63" s="5" t="s">
        <v>195</v>
      </c>
      <c r="G63" s="5" t="s">
        <v>85</v>
      </c>
      <c r="H63" s="5" t="s">
        <v>192</v>
      </c>
      <c r="I63" s="177"/>
      <c r="J63" s="178"/>
      <c r="K63" s="178"/>
      <c r="L63" s="178"/>
      <c r="M63" s="178"/>
      <c r="N63" s="178"/>
      <c r="O63" s="31"/>
      <c r="P63" s="179"/>
    </row>
    <row r="64" spans="1:16" ht="14.25" customHeight="1">
      <c r="B64" s="298"/>
      <c r="C64" s="290"/>
      <c r="D64" s="271"/>
      <c r="E64" s="271"/>
      <c r="F64" s="5" t="s">
        <v>196</v>
      </c>
      <c r="G64" s="5" t="s">
        <v>19</v>
      </c>
      <c r="H64" s="5" t="s">
        <v>192</v>
      </c>
      <c r="I64" s="5">
        <v>0.59</v>
      </c>
      <c r="J64" s="161">
        <v>0.54</v>
      </c>
      <c r="K64" s="161">
        <v>0.59</v>
      </c>
      <c r="L64" s="161">
        <v>0.49</v>
      </c>
      <c r="M64" s="161">
        <v>0.53</v>
      </c>
      <c r="N64" s="161">
        <v>0.56000000000000005</v>
      </c>
      <c r="O64" s="31"/>
      <c r="P64" s="179"/>
    </row>
    <row r="65" spans="2:16" ht="14.25" customHeight="1">
      <c r="B65" s="298"/>
      <c r="C65" s="290"/>
      <c r="D65" s="271"/>
      <c r="E65" s="271"/>
      <c r="F65" s="5" t="s">
        <v>197</v>
      </c>
      <c r="G65" s="5" t="s">
        <v>85</v>
      </c>
      <c r="H65" s="5" t="s">
        <v>192</v>
      </c>
      <c r="I65" s="172" t="s">
        <v>85</v>
      </c>
      <c r="J65" s="172" t="s">
        <v>85</v>
      </c>
      <c r="K65" s="172" t="s">
        <v>85</v>
      </c>
      <c r="L65" s="172" t="s">
        <v>85</v>
      </c>
      <c r="M65" s="172" t="s">
        <v>85</v>
      </c>
      <c r="N65" s="172" t="s">
        <v>85</v>
      </c>
      <c r="O65" s="31"/>
      <c r="P65" s="179"/>
    </row>
    <row r="66" spans="2:16" ht="14.25" customHeight="1">
      <c r="B66" s="298"/>
      <c r="C66" s="290"/>
      <c r="D66" s="271"/>
      <c r="E66" s="271"/>
      <c r="F66" s="5" t="s">
        <v>198</v>
      </c>
      <c r="G66" s="5" t="s">
        <v>19</v>
      </c>
      <c r="H66" s="5" t="s">
        <v>192</v>
      </c>
      <c r="I66" s="94">
        <v>3.7</v>
      </c>
      <c r="J66" s="95">
        <v>3.55</v>
      </c>
      <c r="K66" s="95">
        <v>3.93</v>
      </c>
      <c r="L66" s="95">
        <v>3.45</v>
      </c>
      <c r="M66" s="95">
        <v>3.9</v>
      </c>
      <c r="N66" s="95">
        <v>3.56</v>
      </c>
      <c r="O66" s="31"/>
      <c r="P66" s="179"/>
    </row>
    <row r="67" spans="2:16" ht="14.25" customHeight="1">
      <c r="B67" s="298"/>
      <c r="C67" s="290"/>
      <c r="D67" s="271"/>
      <c r="E67" s="271"/>
      <c r="F67" s="5" t="s">
        <v>199</v>
      </c>
      <c r="G67" s="5" t="s">
        <v>19</v>
      </c>
      <c r="H67" s="5" t="s">
        <v>192</v>
      </c>
      <c r="I67" s="94">
        <v>3.7</v>
      </c>
      <c r="J67" s="95">
        <v>3.55</v>
      </c>
      <c r="K67" s="95">
        <v>3.93</v>
      </c>
      <c r="L67" s="95">
        <v>3.45</v>
      </c>
      <c r="M67" s="95">
        <v>3.9</v>
      </c>
      <c r="N67" s="95">
        <v>3.56</v>
      </c>
      <c r="O67" s="31"/>
      <c r="P67" s="179"/>
    </row>
    <row r="68" spans="2:16" ht="14.25" customHeight="1">
      <c r="B68" s="298"/>
      <c r="C68" s="290"/>
      <c r="D68" s="271"/>
      <c r="E68" s="271"/>
      <c r="F68" s="5" t="s">
        <v>200</v>
      </c>
      <c r="G68" s="5" t="s">
        <v>19</v>
      </c>
      <c r="H68" s="5" t="s">
        <v>192</v>
      </c>
      <c r="I68" s="94">
        <v>4.29</v>
      </c>
      <c r="J68" s="95">
        <v>4.09</v>
      </c>
      <c r="K68" s="95">
        <v>4.5199999999999996</v>
      </c>
      <c r="L68" s="95">
        <v>3.94</v>
      </c>
      <c r="M68" s="95">
        <v>4.4400000000000004</v>
      </c>
      <c r="N68" s="95">
        <v>4.12</v>
      </c>
      <c r="O68" s="31"/>
      <c r="P68" s="179"/>
    </row>
    <row r="69" spans="2:16" ht="14.25" customHeight="1">
      <c r="B69" s="298"/>
      <c r="C69" s="290"/>
      <c r="D69" s="271" t="s">
        <v>201</v>
      </c>
      <c r="E69" s="289" t="s">
        <v>191</v>
      </c>
      <c r="F69" s="5" t="s">
        <v>184</v>
      </c>
      <c r="G69" s="5" t="s">
        <v>185</v>
      </c>
      <c r="H69" s="5" t="s">
        <v>192</v>
      </c>
      <c r="I69" s="94">
        <v>0.56999999999999995</v>
      </c>
      <c r="J69" s="95">
        <v>0.52</v>
      </c>
      <c r="K69" s="95">
        <v>0.57999999999999996</v>
      </c>
      <c r="L69" s="95">
        <v>0.48</v>
      </c>
      <c r="M69" s="95">
        <v>0.52</v>
      </c>
      <c r="N69" s="95">
        <v>0.55000000000000004</v>
      </c>
      <c r="O69" s="31"/>
      <c r="P69" s="179"/>
    </row>
    <row r="70" spans="2:16" ht="14.25" customHeight="1">
      <c r="B70" s="298"/>
      <c r="C70" s="290"/>
      <c r="D70" s="271"/>
      <c r="E70" s="289"/>
      <c r="F70" s="5" t="s">
        <v>186</v>
      </c>
      <c r="G70" s="5" t="s">
        <v>187</v>
      </c>
      <c r="H70" s="5" t="s">
        <v>192</v>
      </c>
      <c r="I70" s="94">
        <v>0.02</v>
      </c>
      <c r="J70" s="95">
        <v>0.02</v>
      </c>
      <c r="K70" s="95">
        <v>0.01</v>
      </c>
      <c r="L70" s="95">
        <v>0.01</v>
      </c>
      <c r="M70" s="95">
        <v>0.01</v>
      </c>
      <c r="N70" s="95">
        <v>0.01</v>
      </c>
      <c r="O70" s="31"/>
      <c r="P70" s="179"/>
    </row>
    <row r="71" spans="2:16" ht="14.25" customHeight="1">
      <c r="B71" s="298"/>
      <c r="C71" s="290"/>
      <c r="D71" s="271"/>
      <c r="E71" s="289" t="s">
        <v>198</v>
      </c>
      <c r="F71" s="5" t="s">
        <v>184</v>
      </c>
      <c r="G71" s="5" t="s">
        <v>185</v>
      </c>
      <c r="H71" s="5" t="s">
        <v>192</v>
      </c>
      <c r="I71" s="94">
        <v>3.58</v>
      </c>
      <c r="J71" s="95">
        <v>3.43</v>
      </c>
      <c r="K71" s="95">
        <v>3.83</v>
      </c>
      <c r="L71" s="95">
        <v>3.36</v>
      </c>
      <c r="M71" s="95">
        <v>3.81</v>
      </c>
      <c r="N71" s="95">
        <v>3.48</v>
      </c>
      <c r="O71" s="31"/>
      <c r="P71" s="179"/>
    </row>
    <row r="72" spans="2:16" ht="14.25" customHeight="1">
      <c r="B72" s="298"/>
      <c r="C72" s="290"/>
      <c r="D72" s="271"/>
      <c r="E72" s="289"/>
      <c r="F72" s="5" t="s">
        <v>186</v>
      </c>
      <c r="G72" s="5" t="s">
        <v>187</v>
      </c>
      <c r="H72" s="5" t="s">
        <v>192</v>
      </c>
      <c r="I72" s="94">
        <v>0.13</v>
      </c>
      <c r="J72" s="95">
        <v>0.13</v>
      </c>
      <c r="K72" s="95">
        <v>0.1</v>
      </c>
      <c r="L72" s="95">
        <v>0.1</v>
      </c>
      <c r="M72" s="95">
        <v>0.1</v>
      </c>
      <c r="N72" s="95">
        <v>0.08</v>
      </c>
      <c r="O72" s="31"/>
      <c r="P72" s="179"/>
    </row>
    <row r="73" spans="2:16" ht="14.25" customHeight="1">
      <c r="B73" s="298"/>
      <c r="C73" s="290"/>
      <c r="D73" s="271" t="s">
        <v>202</v>
      </c>
      <c r="E73" s="271"/>
      <c r="F73" s="5" t="s">
        <v>191</v>
      </c>
      <c r="G73" s="272" t="s">
        <v>19</v>
      </c>
      <c r="H73" s="5" t="s">
        <v>203</v>
      </c>
      <c r="I73" s="94">
        <v>587.29</v>
      </c>
      <c r="J73" s="95">
        <v>536.30999999999995</v>
      </c>
      <c r="K73" s="95">
        <v>592.49</v>
      </c>
      <c r="L73" s="95">
        <v>488.49</v>
      </c>
      <c r="M73" s="95">
        <v>533.20000000000005</v>
      </c>
      <c r="N73" s="95">
        <v>558.1</v>
      </c>
      <c r="O73" s="31"/>
      <c r="P73" s="179"/>
    </row>
    <row r="74" spans="2:16" ht="14.25" customHeight="1">
      <c r="B74" s="298"/>
      <c r="C74" s="290"/>
      <c r="D74" s="271"/>
      <c r="E74" s="271"/>
      <c r="F74" s="5" t="s">
        <v>198</v>
      </c>
      <c r="G74" s="272"/>
      <c r="H74" s="5" t="s">
        <v>203</v>
      </c>
      <c r="I74" s="94">
        <v>3702.85</v>
      </c>
      <c r="J74" s="95">
        <v>3552.15</v>
      </c>
      <c r="K74" s="95">
        <v>3929.91</v>
      </c>
      <c r="L74" s="95">
        <v>3454.41</v>
      </c>
      <c r="M74" s="95">
        <v>3903.15</v>
      </c>
      <c r="N74" s="95">
        <v>3560.14</v>
      </c>
      <c r="O74" s="31"/>
      <c r="P74" s="179"/>
    </row>
    <row r="75" spans="2:16" ht="14.25" customHeight="1">
      <c r="B75" s="298"/>
      <c r="C75" s="290"/>
      <c r="D75" s="271"/>
      <c r="E75" s="271"/>
      <c r="F75" s="5" t="s">
        <v>204</v>
      </c>
      <c r="G75" s="272"/>
      <c r="H75" s="5" t="s">
        <v>203</v>
      </c>
      <c r="I75" s="94">
        <v>4290.1400000000003</v>
      </c>
      <c r="J75" s="95">
        <v>4088.45</v>
      </c>
      <c r="K75" s="95">
        <v>4522.3999999999996</v>
      </c>
      <c r="L75" s="95">
        <v>3942.9</v>
      </c>
      <c r="M75" s="95">
        <v>4436.3500000000004</v>
      </c>
      <c r="N75" s="95">
        <v>4118.2299999999996</v>
      </c>
      <c r="O75" s="31"/>
      <c r="P75" s="179"/>
    </row>
    <row r="76" spans="2:16" ht="14.25" customHeight="1">
      <c r="B76" s="298"/>
      <c r="C76" s="290"/>
      <c r="D76" s="271"/>
      <c r="E76" s="271"/>
      <c r="F76" s="5" t="s">
        <v>205</v>
      </c>
      <c r="G76" s="272"/>
      <c r="H76" s="5" t="s">
        <v>120</v>
      </c>
      <c r="I76" s="176">
        <v>0</v>
      </c>
      <c r="J76" s="173">
        <v>-0.05</v>
      </c>
      <c r="K76" s="173">
        <v>0.05</v>
      </c>
      <c r="L76" s="173">
        <v>-0.08</v>
      </c>
      <c r="M76" s="173">
        <v>0.03</v>
      </c>
      <c r="N76" s="173">
        <v>0.04</v>
      </c>
      <c r="O76" s="31"/>
      <c r="P76" s="179"/>
    </row>
    <row r="77" spans="2:16" ht="14.25" customHeight="1">
      <c r="B77" s="298"/>
      <c r="C77" s="290"/>
      <c r="D77" s="271" t="s">
        <v>980</v>
      </c>
      <c r="E77" s="271"/>
      <c r="F77" s="6" t="s">
        <v>206</v>
      </c>
      <c r="G77" s="272"/>
      <c r="H77" s="5" t="s">
        <v>192</v>
      </c>
      <c r="I77" s="27" t="s">
        <v>979</v>
      </c>
      <c r="J77" s="95">
        <v>0.42898199999999997</v>
      </c>
      <c r="K77" s="95">
        <v>1.875623</v>
      </c>
      <c r="L77" s="161">
        <v>1.27</v>
      </c>
      <c r="M77" s="33"/>
      <c r="N77" s="33"/>
      <c r="O77" s="31"/>
      <c r="P77" s="179"/>
    </row>
    <row r="78" spans="2:16" ht="14.25" customHeight="1">
      <c r="B78" s="298"/>
      <c r="C78" s="290"/>
      <c r="D78" s="271"/>
      <c r="E78" s="271"/>
      <c r="F78" s="30" t="s">
        <v>207</v>
      </c>
      <c r="G78" s="272"/>
      <c r="H78" s="5" t="s">
        <v>192</v>
      </c>
      <c r="I78" s="27" t="s">
        <v>979</v>
      </c>
      <c r="J78" s="95">
        <v>0.25843100000000002</v>
      </c>
      <c r="K78" s="95">
        <v>1.1574800000000001</v>
      </c>
      <c r="L78" s="161">
        <v>0.9</v>
      </c>
      <c r="M78" s="33"/>
      <c r="N78" s="33"/>
      <c r="O78" s="31"/>
      <c r="P78" s="179"/>
    </row>
    <row r="79" spans="2:16" ht="25" customHeight="1">
      <c r="B79" s="298"/>
      <c r="C79" s="290"/>
      <c r="D79" s="271"/>
      <c r="E79" s="271"/>
      <c r="F79" s="6" t="s">
        <v>208</v>
      </c>
      <c r="G79" s="272"/>
      <c r="H79" s="5" t="s">
        <v>192</v>
      </c>
      <c r="I79" s="27" t="s">
        <v>979</v>
      </c>
      <c r="J79" s="95">
        <v>1.0221359999999999</v>
      </c>
      <c r="K79" s="95">
        <v>1.3772800000000001</v>
      </c>
      <c r="L79" s="161">
        <v>0.51</v>
      </c>
      <c r="M79" s="33"/>
      <c r="N79" s="33"/>
      <c r="O79" s="31"/>
      <c r="P79" s="179"/>
    </row>
    <row r="80" spans="2:16" ht="14.25" customHeight="1">
      <c r="B80" s="298"/>
      <c r="C80" s="290"/>
      <c r="D80" s="271"/>
      <c r="E80" s="271"/>
      <c r="F80" s="6" t="s">
        <v>209</v>
      </c>
      <c r="G80" s="272"/>
      <c r="H80" s="5" t="s">
        <v>192</v>
      </c>
      <c r="I80" s="27" t="s">
        <v>979</v>
      </c>
      <c r="J80" s="95">
        <v>6.6629999999999995E-2</v>
      </c>
      <c r="K80" s="95">
        <v>3.6336E-2</v>
      </c>
      <c r="L80" s="161">
        <v>7.0000000000000007E-2</v>
      </c>
      <c r="M80" s="33"/>
      <c r="N80" s="33"/>
      <c r="O80" s="31"/>
      <c r="P80" s="179"/>
    </row>
    <row r="81" spans="2:16" ht="14.25" customHeight="1">
      <c r="B81" s="298"/>
      <c r="C81" s="290"/>
      <c r="D81" s="271"/>
      <c r="E81" s="271"/>
      <c r="F81" s="6" t="s">
        <v>210</v>
      </c>
      <c r="G81" s="272"/>
      <c r="H81" s="5" t="s">
        <v>192</v>
      </c>
      <c r="I81" s="27" t="s">
        <v>979</v>
      </c>
      <c r="J81" s="162">
        <v>9.0499999999999999E-4</v>
      </c>
      <c r="K81" s="162">
        <v>8.1000000000000004E-5</v>
      </c>
      <c r="L81" s="161">
        <v>4.0000000000000002E-4</v>
      </c>
      <c r="M81" s="33"/>
      <c r="N81" s="33"/>
      <c r="O81" s="31"/>
      <c r="P81" s="179"/>
    </row>
    <row r="82" spans="2:16" ht="14.25" customHeight="1">
      <c r="B82" s="298"/>
      <c r="C82" s="290"/>
      <c r="D82" s="271"/>
      <c r="E82" s="271"/>
      <c r="F82" s="6" t="s">
        <v>211</v>
      </c>
      <c r="G82" s="272"/>
      <c r="H82" s="5" t="s">
        <v>192</v>
      </c>
      <c r="I82" s="27" t="s">
        <v>979</v>
      </c>
      <c r="J82" s="163">
        <v>3.251E-3</v>
      </c>
      <c r="K82" s="163">
        <v>4.8009999999999997E-3</v>
      </c>
      <c r="L82" s="161">
        <v>1E-3</v>
      </c>
      <c r="M82" s="33"/>
      <c r="N82" s="33"/>
      <c r="O82" s="31"/>
      <c r="P82" s="179"/>
    </row>
    <row r="83" spans="2:16" ht="14.25" customHeight="1">
      <c r="B83" s="298"/>
      <c r="C83" s="290"/>
      <c r="D83" s="271"/>
      <c r="E83" s="271"/>
      <c r="F83" s="6" t="s">
        <v>212</v>
      </c>
      <c r="G83" s="272"/>
      <c r="H83" s="5" t="s">
        <v>192</v>
      </c>
      <c r="I83" s="27" t="s">
        <v>979</v>
      </c>
      <c r="J83" s="95">
        <v>1.1663E-2</v>
      </c>
      <c r="K83" s="95">
        <v>1.2808999999999999E-2</v>
      </c>
      <c r="L83" s="161">
        <v>0.03</v>
      </c>
      <c r="M83" s="33"/>
      <c r="N83" s="33"/>
      <c r="O83" s="31"/>
      <c r="P83" s="179"/>
    </row>
    <row r="84" spans="2:16" ht="14.25" customHeight="1">
      <c r="B84" s="298"/>
      <c r="C84" s="290"/>
      <c r="D84" s="271"/>
      <c r="E84" s="271"/>
      <c r="F84" s="6" t="s">
        <v>213</v>
      </c>
      <c r="G84" s="272"/>
      <c r="H84" s="5" t="s">
        <v>192</v>
      </c>
      <c r="I84" s="27" t="s">
        <v>979</v>
      </c>
      <c r="J84" s="161">
        <v>0</v>
      </c>
      <c r="K84" s="161">
        <v>0</v>
      </c>
      <c r="L84" s="161">
        <v>0</v>
      </c>
      <c r="M84" s="33"/>
      <c r="N84" s="33"/>
      <c r="O84" s="31"/>
      <c r="P84" s="179"/>
    </row>
    <row r="85" spans="2:16" ht="14.25" customHeight="1">
      <c r="B85" s="298"/>
      <c r="C85" s="290"/>
      <c r="D85" s="271"/>
      <c r="E85" s="271"/>
      <c r="F85" s="6" t="s">
        <v>214</v>
      </c>
      <c r="G85" s="272"/>
      <c r="H85" s="5" t="s">
        <v>192</v>
      </c>
      <c r="I85" s="27" t="s">
        <v>979</v>
      </c>
      <c r="J85" s="161">
        <v>0</v>
      </c>
      <c r="K85" s="161">
        <v>0</v>
      </c>
      <c r="L85" s="161">
        <v>1E-3</v>
      </c>
      <c r="M85" s="33"/>
      <c r="N85" s="33"/>
      <c r="O85" s="31"/>
      <c r="P85" s="179"/>
    </row>
    <row r="86" spans="2:16" ht="14.25" customHeight="1">
      <c r="B86" s="298"/>
      <c r="C86" s="290"/>
      <c r="D86" s="271"/>
      <c r="E86" s="271"/>
      <c r="F86" s="6" t="s">
        <v>215</v>
      </c>
      <c r="G86" s="272"/>
      <c r="H86" s="5" t="s">
        <v>192</v>
      </c>
      <c r="I86" s="27" t="s">
        <v>979</v>
      </c>
      <c r="J86" s="95">
        <v>9.0942999999999996E-2</v>
      </c>
      <c r="K86" s="95">
        <v>8.9957999999999996E-2</v>
      </c>
      <c r="L86" s="161">
        <v>0.11</v>
      </c>
      <c r="M86" s="33"/>
      <c r="N86" s="33"/>
      <c r="O86" s="31"/>
      <c r="P86" s="179"/>
    </row>
    <row r="87" spans="2:16" ht="14.25" customHeight="1">
      <c r="B87" s="298"/>
      <c r="C87" s="290"/>
      <c r="D87" s="271"/>
      <c r="E87" s="271"/>
      <c r="F87" s="6" t="s">
        <v>216</v>
      </c>
      <c r="G87" s="272"/>
      <c r="H87" s="5" t="s">
        <v>192</v>
      </c>
      <c r="I87" s="27" t="s">
        <v>979</v>
      </c>
      <c r="J87" s="161">
        <v>0</v>
      </c>
      <c r="K87" s="161">
        <v>0</v>
      </c>
      <c r="L87" s="161">
        <v>0</v>
      </c>
      <c r="M87" s="33"/>
      <c r="N87" s="33"/>
      <c r="O87" s="31"/>
      <c r="P87" s="179"/>
    </row>
    <row r="88" spans="2:16" ht="14.25" customHeight="1">
      <c r="B88" s="298"/>
      <c r="C88" s="290"/>
      <c r="D88" s="271"/>
      <c r="E88" s="271"/>
      <c r="F88" s="6" t="s">
        <v>217</v>
      </c>
      <c r="G88" s="272"/>
      <c r="H88" s="5" t="s">
        <v>192</v>
      </c>
      <c r="I88" s="27" t="s">
        <v>979</v>
      </c>
      <c r="J88" s="161">
        <v>0</v>
      </c>
      <c r="K88" s="161">
        <v>0</v>
      </c>
      <c r="L88" s="161">
        <v>0</v>
      </c>
      <c r="M88" s="33"/>
      <c r="N88" s="33"/>
      <c r="O88" s="31"/>
      <c r="P88" s="179"/>
    </row>
    <row r="89" spans="2:16" ht="14.25" customHeight="1">
      <c r="B89" s="298"/>
      <c r="C89" s="290"/>
      <c r="D89" s="271"/>
      <c r="E89" s="271"/>
      <c r="F89" s="6" t="s">
        <v>218</v>
      </c>
      <c r="G89" s="272"/>
      <c r="H89" s="5" t="s">
        <v>192</v>
      </c>
      <c r="I89" s="27" t="s">
        <v>979</v>
      </c>
      <c r="J89" s="161">
        <v>0</v>
      </c>
      <c r="K89" s="161">
        <v>0</v>
      </c>
      <c r="L89" s="161">
        <v>0</v>
      </c>
      <c r="M89" s="33"/>
      <c r="N89" s="33"/>
      <c r="O89" s="31"/>
      <c r="P89" s="179"/>
    </row>
    <row r="90" spans="2:16" ht="14.25" customHeight="1">
      <c r="B90" s="298"/>
      <c r="C90" s="290"/>
      <c r="D90" s="271"/>
      <c r="E90" s="271"/>
      <c r="F90" s="6" t="s">
        <v>219</v>
      </c>
      <c r="G90" s="272"/>
      <c r="H90" s="5" t="s">
        <v>192</v>
      </c>
      <c r="I90" s="27" t="s">
        <v>979</v>
      </c>
      <c r="J90" s="95">
        <v>0.41389199999999998</v>
      </c>
      <c r="K90" s="95">
        <v>0.42116100000000001</v>
      </c>
      <c r="L90" s="161">
        <v>0.36</v>
      </c>
      <c r="M90" s="33"/>
      <c r="N90" s="33"/>
      <c r="O90" s="31"/>
      <c r="P90" s="179"/>
    </row>
    <row r="91" spans="2:16" ht="14.25" customHeight="1">
      <c r="B91" s="298"/>
      <c r="C91" s="290"/>
      <c r="D91" s="271"/>
      <c r="E91" s="271"/>
      <c r="F91" s="6" t="s">
        <v>220</v>
      </c>
      <c r="G91" s="272"/>
      <c r="H91" s="5" t="s">
        <v>192</v>
      </c>
      <c r="I91" s="27" t="s">
        <v>979</v>
      </c>
      <c r="J91" s="95">
        <v>2.3219720000000001</v>
      </c>
      <c r="K91" s="95">
        <v>5.0010909999999997</v>
      </c>
      <c r="L91" s="161">
        <v>3.25</v>
      </c>
      <c r="M91" s="33"/>
      <c r="N91" s="33"/>
      <c r="O91" s="31"/>
      <c r="P91" s="179"/>
    </row>
    <row r="92" spans="2:16" ht="14.25" customHeight="1">
      <c r="B92" s="298"/>
      <c r="C92" s="290" t="s">
        <v>221</v>
      </c>
      <c r="D92" s="289" t="s">
        <v>222</v>
      </c>
      <c r="E92" s="289"/>
      <c r="F92" s="6" t="s">
        <v>223</v>
      </c>
      <c r="G92" s="272" t="s">
        <v>19</v>
      </c>
      <c r="H92" s="5" t="s">
        <v>20</v>
      </c>
      <c r="I92" s="161">
        <v>35</v>
      </c>
      <c r="J92" s="161">
        <v>66</v>
      </c>
      <c r="K92" s="161">
        <v>85</v>
      </c>
      <c r="L92" s="161">
        <v>143</v>
      </c>
      <c r="M92" s="161">
        <v>131</v>
      </c>
      <c r="N92" s="161">
        <v>209</v>
      </c>
      <c r="O92" s="31"/>
    </row>
    <row r="93" spans="2:16" ht="14.25" customHeight="1">
      <c r="B93" s="298"/>
      <c r="C93" s="290"/>
      <c r="D93" s="289"/>
      <c r="E93" s="289"/>
      <c r="F93" s="6" t="s">
        <v>224</v>
      </c>
      <c r="G93" s="272"/>
      <c r="H93" s="5" t="s">
        <v>20</v>
      </c>
      <c r="I93" s="161">
        <v>4</v>
      </c>
      <c r="J93" s="161">
        <v>11</v>
      </c>
      <c r="K93" s="161">
        <v>9</v>
      </c>
      <c r="L93" s="161">
        <v>14</v>
      </c>
      <c r="M93" s="161">
        <v>20</v>
      </c>
      <c r="N93" s="161">
        <v>12</v>
      </c>
      <c r="O93" s="31"/>
    </row>
    <row r="94" spans="2:16" ht="14.25" customHeight="1">
      <c r="B94" s="298"/>
      <c r="C94" s="290"/>
      <c r="D94" s="289"/>
      <c r="E94" s="289"/>
      <c r="F94" s="6" t="s">
        <v>229</v>
      </c>
      <c r="G94" s="272"/>
      <c r="H94" s="5" t="s">
        <v>20</v>
      </c>
      <c r="I94" s="161">
        <v>0</v>
      </c>
      <c r="J94" s="161">
        <v>1</v>
      </c>
      <c r="K94" s="161">
        <v>1</v>
      </c>
      <c r="L94" s="161">
        <v>1</v>
      </c>
      <c r="M94" s="161">
        <v>1</v>
      </c>
      <c r="N94" s="161">
        <v>0</v>
      </c>
      <c r="O94" s="31"/>
    </row>
    <row r="95" spans="2:16" ht="14.25" customHeight="1">
      <c r="B95" s="298"/>
      <c r="C95" s="290"/>
      <c r="D95" s="289"/>
      <c r="E95" s="289"/>
      <c r="F95" s="6" t="s">
        <v>231</v>
      </c>
      <c r="G95" s="272"/>
      <c r="H95" s="5" t="s">
        <v>20</v>
      </c>
      <c r="I95" s="161">
        <v>0</v>
      </c>
      <c r="J95" s="161">
        <v>0</v>
      </c>
      <c r="K95" s="161">
        <v>0</v>
      </c>
      <c r="L95" s="161">
        <v>0</v>
      </c>
      <c r="M95" s="161">
        <v>0</v>
      </c>
      <c r="N95" s="161">
        <v>0</v>
      </c>
      <c r="O95" s="31"/>
    </row>
    <row r="96" spans="2:16" ht="14.25" customHeight="1">
      <c r="B96" s="298"/>
      <c r="C96" s="290"/>
      <c r="D96" s="289"/>
      <c r="E96" s="289"/>
      <c r="F96" s="6" t="s">
        <v>232</v>
      </c>
      <c r="G96" s="272"/>
      <c r="H96" s="5" t="s">
        <v>20</v>
      </c>
      <c r="I96" s="161">
        <v>0</v>
      </c>
      <c r="J96" s="161">
        <v>6</v>
      </c>
      <c r="K96" s="161">
        <v>15</v>
      </c>
      <c r="L96" s="161">
        <v>8</v>
      </c>
      <c r="M96" s="161">
        <v>11</v>
      </c>
      <c r="N96" s="161">
        <v>8</v>
      </c>
      <c r="O96" s="31"/>
    </row>
    <row r="97" spans="2:15" ht="14.25" customHeight="1">
      <c r="B97" s="298"/>
      <c r="C97" s="290"/>
      <c r="D97" s="289"/>
      <c r="E97" s="289"/>
      <c r="F97" s="6" t="s">
        <v>234</v>
      </c>
      <c r="G97" s="272"/>
      <c r="H97" s="5" t="s">
        <v>20</v>
      </c>
      <c r="I97" s="161">
        <v>131</v>
      </c>
      <c r="J97" s="161">
        <v>118</v>
      </c>
      <c r="K97" s="161">
        <v>668</v>
      </c>
      <c r="L97" s="161">
        <v>995</v>
      </c>
      <c r="M97" s="161">
        <v>998</v>
      </c>
      <c r="N97" s="161">
        <v>1536</v>
      </c>
      <c r="O97" s="31"/>
    </row>
    <row r="98" spans="2:15" ht="140.25" customHeight="1">
      <c r="B98" s="264" t="s">
        <v>1000</v>
      </c>
      <c r="C98" s="264"/>
      <c r="D98" s="264"/>
      <c r="E98" s="264"/>
      <c r="F98" s="264"/>
      <c r="G98" s="264"/>
      <c r="H98" s="264"/>
      <c r="I98" s="264"/>
      <c r="J98" s="264"/>
      <c r="K98" s="264"/>
      <c r="L98" s="264"/>
      <c r="M98" s="264"/>
      <c r="N98" s="264"/>
    </row>
    <row r="99" spans="2:15" ht="25" customHeight="1">
      <c r="B99" s="2" t="s">
        <v>2</v>
      </c>
      <c r="C99" s="2" t="s">
        <v>3</v>
      </c>
      <c r="D99" s="288" t="s">
        <v>4</v>
      </c>
      <c r="E99" s="288"/>
      <c r="F99" s="2" t="s">
        <v>5</v>
      </c>
      <c r="G99" s="2" t="s">
        <v>69</v>
      </c>
      <c r="H99" s="2" t="s">
        <v>7</v>
      </c>
      <c r="I99" s="294" t="s">
        <v>8</v>
      </c>
      <c r="J99" s="294"/>
      <c r="K99" s="3" t="s">
        <v>9</v>
      </c>
      <c r="L99" s="3" t="s">
        <v>10</v>
      </c>
      <c r="M99" s="193" t="s">
        <v>1002</v>
      </c>
      <c r="N99" s="183" t="s">
        <v>12</v>
      </c>
      <c r="O99" s="3" t="s">
        <v>13</v>
      </c>
    </row>
    <row r="100" spans="2:15" ht="34.25" customHeight="1">
      <c r="B100" s="301"/>
      <c r="C100" s="290" t="s">
        <v>121</v>
      </c>
      <c r="D100" s="302" t="s">
        <v>235</v>
      </c>
      <c r="E100" s="303"/>
      <c r="F100" s="5" t="s">
        <v>236</v>
      </c>
      <c r="G100" s="5"/>
      <c r="H100" s="5" t="s">
        <v>237</v>
      </c>
      <c r="I100" s="280"/>
      <c r="J100" s="281"/>
      <c r="K100" s="280" t="s">
        <v>238</v>
      </c>
      <c r="L100" s="306"/>
      <c r="M100" s="306"/>
      <c r="N100" s="5"/>
      <c r="O100" s="5"/>
    </row>
    <row r="101" spans="2:15" ht="25" customHeight="1">
      <c r="B101" s="301"/>
      <c r="C101" s="290"/>
      <c r="D101" s="304"/>
      <c r="E101" s="305"/>
      <c r="F101" s="5" t="s">
        <v>239</v>
      </c>
      <c r="G101" s="5"/>
      <c r="H101" s="5" t="s">
        <v>240</v>
      </c>
      <c r="I101" s="282" t="s">
        <v>241</v>
      </c>
      <c r="J101" s="283"/>
      <c r="K101" s="282" t="s">
        <v>241</v>
      </c>
      <c r="L101" s="309"/>
      <c r="M101" s="309"/>
      <c r="N101" s="22"/>
      <c r="O101" s="5"/>
    </row>
    <row r="102" spans="2:15" ht="25" customHeight="1">
      <c r="B102" s="301"/>
      <c r="C102" s="290"/>
      <c r="D102" s="304"/>
      <c r="E102" s="305"/>
      <c r="F102" s="5" t="s">
        <v>242</v>
      </c>
      <c r="G102" s="5"/>
      <c r="H102" s="5" t="s">
        <v>240</v>
      </c>
      <c r="I102" s="284"/>
      <c r="J102" s="285"/>
      <c r="K102" s="284"/>
      <c r="L102" s="310"/>
      <c r="M102" s="310"/>
      <c r="N102" s="82"/>
      <c r="O102" s="5"/>
    </row>
    <row r="103" spans="2:15" ht="25" customHeight="1">
      <c r="B103" s="301"/>
      <c r="C103" s="290"/>
      <c r="D103" s="304"/>
      <c r="E103" s="305"/>
      <c r="F103" s="5" t="s">
        <v>243</v>
      </c>
      <c r="G103" s="5"/>
      <c r="H103" s="5" t="s">
        <v>240</v>
      </c>
      <c r="I103" s="284"/>
      <c r="J103" s="285"/>
      <c r="K103" s="284"/>
      <c r="L103" s="310"/>
      <c r="M103" s="310"/>
      <c r="N103" s="82"/>
      <c r="O103" s="5"/>
    </row>
    <row r="104" spans="2:15" ht="25" customHeight="1">
      <c r="B104" s="301"/>
      <c r="C104" s="290"/>
      <c r="D104" s="304"/>
      <c r="E104" s="305"/>
      <c r="F104" s="5" t="s">
        <v>244</v>
      </c>
      <c r="G104" s="5"/>
      <c r="H104" s="5" t="s">
        <v>240</v>
      </c>
      <c r="I104" s="286"/>
      <c r="J104" s="287"/>
      <c r="K104" s="286"/>
      <c r="L104" s="311"/>
      <c r="M104" s="311"/>
      <c r="N104" s="53"/>
      <c r="O104" s="5"/>
    </row>
    <row r="105" spans="2:15" ht="25" customHeight="1">
      <c r="B105" s="301"/>
      <c r="C105" s="290"/>
      <c r="D105" s="304"/>
      <c r="E105" s="305"/>
      <c r="F105" s="5" t="s">
        <v>245</v>
      </c>
      <c r="G105" s="5"/>
      <c r="H105" s="5" t="s">
        <v>237</v>
      </c>
      <c r="I105" s="280" t="s">
        <v>945</v>
      </c>
      <c r="J105" s="281"/>
      <c r="K105" s="280" t="s">
        <v>246</v>
      </c>
      <c r="L105" s="306"/>
      <c r="M105" s="306"/>
      <c r="N105" s="5"/>
      <c r="O105" s="5"/>
    </row>
    <row r="106" spans="2:15" ht="25" customHeight="1">
      <c r="B106" s="301"/>
      <c r="C106" s="290"/>
      <c r="D106" s="271" t="s">
        <v>247</v>
      </c>
      <c r="E106" s="271"/>
      <c r="F106" s="5" t="s">
        <v>248</v>
      </c>
      <c r="G106" s="5"/>
      <c r="H106" s="5" t="s">
        <v>240</v>
      </c>
      <c r="I106" s="280">
        <v>2</v>
      </c>
      <c r="J106" s="281"/>
      <c r="K106" s="280" t="s">
        <v>249</v>
      </c>
      <c r="L106" s="306"/>
      <c r="M106" s="306"/>
      <c r="N106" s="5"/>
      <c r="O106" s="5"/>
    </row>
    <row r="107" spans="2:15" ht="25" customHeight="1">
      <c r="B107" s="301"/>
      <c r="C107" s="290"/>
      <c r="D107" s="271"/>
      <c r="E107" s="271"/>
      <c r="F107" s="5" t="s">
        <v>250</v>
      </c>
      <c r="G107" s="5"/>
      <c r="H107" s="5" t="s">
        <v>240</v>
      </c>
      <c r="I107" s="280">
        <v>2</v>
      </c>
      <c r="J107" s="281"/>
      <c r="K107" s="280" t="s">
        <v>249</v>
      </c>
      <c r="L107" s="306"/>
      <c r="M107" s="306"/>
      <c r="N107" s="5"/>
      <c r="O107" s="5"/>
    </row>
    <row r="108" spans="2:15" ht="60" customHeight="1">
      <c r="B108" s="301"/>
      <c r="C108" s="290"/>
      <c r="D108" s="271" t="s">
        <v>251</v>
      </c>
      <c r="E108" s="271"/>
      <c r="F108" s="5" t="s">
        <v>252</v>
      </c>
      <c r="G108" s="5"/>
      <c r="H108" s="5" t="s">
        <v>255</v>
      </c>
      <c r="I108" s="280" t="s">
        <v>946</v>
      </c>
      <c r="J108" s="281"/>
      <c r="K108" s="280" t="s">
        <v>253</v>
      </c>
      <c r="L108" s="306"/>
      <c r="M108" s="306"/>
      <c r="N108" s="5"/>
      <c r="O108" s="5"/>
    </row>
    <row r="109" spans="2:15" ht="34.25" customHeight="1">
      <c r="B109" s="301"/>
      <c r="C109" s="290"/>
      <c r="D109" s="271"/>
      <c r="E109" s="271"/>
      <c r="F109" s="5" t="s">
        <v>254</v>
      </c>
      <c r="G109" s="5"/>
      <c r="H109" s="5" t="s">
        <v>255</v>
      </c>
      <c r="I109" s="307">
        <v>104348.13</v>
      </c>
      <c r="J109" s="308"/>
      <c r="K109" s="181">
        <v>7936.1779999999999</v>
      </c>
      <c r="L109" s="181">
        <v>7218.6171000000004</v>
      </c>
      <c r="M109" s="182">
        <v>0</v>
      </c>
      <c r="N109" s="5">
        <v>0</v>
      </c>
      <c r="O109" s="5">
        <v>0</v>
      </c>
    </row>
    <row r="110" spans="2:15" ht="44.25" customHeight="1">
      <c r="B110" s="301"/>
      <c r="C110" s="290"/>
      <c r="D110" s="271"/>
      <c r="E110" s="271"/>
      <c r="F110" s="5" t="s">
        <v>256</v>
      </c>
      <c r="G110" s="5"/>
      <c r="H110" s="5" t="s">
        <v>257</v>
      </c>
      <c r="I110" s="307">
        <v>1677419.6</v>
      </c>
      <c r="J110" s="308"/>
      <c r="K110" s="181">
        <v>2475250</v>
      </c>
      <c r="L110" s="5">
        <v>0</v>
      </c>
      <c r="M110" s="182">
        <v>0</v>
      </c>
      <c r="N110" s="5">
        <v>0</v>
      </c>
      <c r="O110" s="5">
        <v>0</v>
      </c>
    </row>
    <row r="111" spans="2:15" ht="44.25" customHeight="1">
      <c r="B111" s="301"/>
      <c r="C111" s="290"/>
      <c r="D111" s="271"/>
      <c r="E111" s="271"/>
      <c r="F111" s="5" t="s">
        <v>258</v>
      </c>
      <c r="G111" s="5"/>
      <c r="H111" s="5" t="s">
        <v>237</v>
      </c>
      <c r="I111" s="280" t="s">
        <v>259</v>
      </c>
      <c r="J111" s="281"/>
      <c r="K111" s="280" t="s">
        <v>981</v>
      </c>
      <c r="L111" s="306"/>
      <c r="M111" s="306"/>
      <c r="N111" s="5"/>
      <c r="O111" s="5"/>
    </row>
    <row r="112" spans="2:15" ht="162.75" customHeight="1">
      <c r="B112" s="301"/>
      <c r="C112" s="290"/>
      <c r="D112" s="271"/>
      <c r="E112" s="271"/>
      <c r="F112" s="5" t="s">
        <v>260</v>
      </c>
      <c r="G112" s="5"/>
      <c r="H112" s="5" t="s">
        <v>237</v>
      </c>
      <c r="I112" s="280" t="s">
        <v>982</v>
      </c>
      <c r="J112" s="281"/>
      <c r="K112" s="280" t="s">
        <v>261</v>
      </c>
      <c r="L112" s="306"/>
      <c r="M112" s="306"/>
      <c r="N112" s="5"/>
      <c r="O112" s="5"/>
    </row>
    <row r="113" spans="2:14" ht="14.25" customHeight="1">
      <c r="B113" s="34"/>
      <c r="C113" s="34"/>
      <c r="D113" s="34"/>
      <c r="E113" s="34"/>
      <c r="F113" s="34"/>
      <c r="G113" s="34"/>
      <c r="H113" s="34"/>
      <c r="I113" s="34"/>
      <c r="J113" s="34"/>
      <c r="K113" s="34"/>
      <c r="L113" s="34"/>
      <c r="M113" s="34"/>
      <c r="N113" s="34"/>
    </row>
  </sheetData>
  <mergeCells count="64">
    <mergeCell ref="I109:J109"/>
    <mergeCell ref="I110:J110"/>
    <mergeCell ref="I111:J111"/>
    <mergeCell ref="I112:J112"/>
    <mergeCell ref="K101:M104"/>
    <mergeCell ref="K111:M111"/>
    <mergeCell ref="K112:M112"/>
    <mergeCell ref="I105:J105"/>
    <mergeCell ref="I106:J106"/>
    <mergeCell ref="I107:J107"/>
    <mergeCell ref="I108:J108"/>
    <mergeCell ref="K100:M100"/>
    <mergeCell ref="K105:M105"/>
    <mergeCell ref="K106:M106"/>
    <mergeCell ref="K107:M107"/>
    <mergeCell ref="K108:M108"/>
    <mergeCell ref="G73:G76"/>
    <mergeCell ref="F57:F58"/>
    <mergeCell ref="D106:E107"/>
    <mergeCell ref="C100:C112"/>
    <mergeCell ref="B100:B112"/>
    <mergeCell ref="D108:E112"/>
    <mergeCell ref="D100:E105"/>
    <mergeCell ref="I99:J99"/>
    <mergeCell ref="B38:B56"/>
    <mergeCell ref="C38:C56"/>
    <mergeCell ref="G47:G51"/>
    <mergeCell ref="D47:E54"/>
    <mergeCell ref="D55:E56"/>
    <mergeCell ref="F47:F48"/>
    <mergeCell ref="D38:E46"/>
    <mergeCell ref="B57:B97"/>
    <mergeCell ref="D77:E91"/>
    <mergeCell ref="G77:G91"/>
    <mergeCell ref="G92:G97"/>
    <mergeCell ref="D92:E97"/>
    <mergeCell ref="C92:C97"/>
    <mergeCell ref="D73:E76"/>
    <mergeCell ref="E71:E72"/>
    <mergeCell ref="B3:B37"/>
    <mergeCell ref="C3:C37"/>
    <mergeCell ref="G20:G21"/>
    <mergeCell ref="G24:G26"/>
    <mergeCell ref="D20:E26"/>
    <mergeCell ref="D27:E29"/>
    <mergeCell ref="D30:E37"/>
    <mergeCell ref="G30:G33"/>
    <mergeCell ref="G34:G37"/>
    <mergeCell ref="I100:J100"/>
    <mergeCell ref="I101:J104"/>
    <mergeCell ref="D2:E2"/>
    <mergeCell ref="D3:E8"/>
    <mergeCell ref="G3:G8"/>
    <mergeCell ref="G15:G19"/>
    <mergeCell ref="G9:G14"/>
    <mergeCell ref="D9:E14"/>
    <mergeCell ref="D15:E19"/>
    <mergeCell ref="B98:N98"/>
    <mergeCell ref="D99:E99"/>
    <mergeCell ref="G57:G59"/>
    <mergeCell ref="D57:E68"/>
    <mergeCell ref="E69:E70"/>
    <mergeCell ref="D69:D72"/>
    <mergeCell ref="C57:C91"/>
  </mergeCells>
  <pageMargins left="0.25" right="0.25" top="0.75" bottom="0.75" header="0.3" footer="0.3"/>
  <pageSetup paperSize="9" scale="70" fitToHeight="0" orientation="landscape" r:id="rId1"/>
  <headerFooter>
    <oddHeader>&amp;R&amp;"Arial"&amp;8&amp;K000000 [OFFICIAL]&amp;1#_x000D_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sheetPr>
  <dimension ref="A1:L116"/>
  <sheetViews>
    <sheetView tabSelected="1" showRuler="0" zoomScale="60" zoomScaleNormal="60" workbookViewId="0">
      <selection activeCell="L113" sqref="L113"/>
    </sheetView>
  </sheetViews>
  <sheetFormatPr baseColWidth="10" defaultColWidth="13.1640625" defaultRowHeight="13"/>
  <cols>
    <col min="1" max="1" width="2.1640625" customWidth="1"/>
    <col min="2" max="2" width="7.83203125" customWidth="1"/>
    <col min="3" max="3" width="9.83203125" customWidth="1"/>
    <col min="4" max="4" width="15.5" customWidth="1"/>
    <col min="5" max="5" width="11.5" customWidth="1"/>
    <col min="6" max="6" width="70.5" customWidth="1"/>
    <col min="7" max="7" width="12.33203125" customWidth="1"/>
    <col min="8" max="8" width="52" customWidth="1"/>
    <col min="9" max="11" width="13.1640625" customWidth="1"/>
    <col min="12" max="12" width="13.6640625" customWidth="1"/>
  </cols>
  <sheetData>
    <row r="1" spans="1:12" ht="25" customHeight="1">
      <c r="A1" s="1"/>
      <c r="K1" s="35"/>
    </row>
    <row r="2" spans="1:12" ht="25" customHeight="1">
      <c r="A2" s="1"/>
      <c r="B2" s="36" t="s">
        <v>2</v>
      </c>
      <c r="C2" s="37" t="s">
        <v>3</v>
      </c>
      <c r="D2" s="14" t="s">
        <v>262</v>
      </c>
      <c r="E2" s="14"/>
      <c r="F2" s="14" t="s">
        <v>5</v>
      </c>
      <c r="G2" s="14" t="s">
        <v>69</v>
      </c>
      <c r="H2" s="14" t="s">
        <v>263</v>
      </c>
      <c r="I2" s="15" t="s">
        <v>7</v>
      </c>
      <c r="J2" s="38">
        <v>2023</v>
      </c>
      <c r="K2" s="39">
        <v>2022</v>
      </c>
    </row>
    <row r="3" spans="1:12" ht="34.25" customHeight="1">
      <c r="A3" s="1"/>
      <c r="B3" s="312" t="s">
        <v>265</v>
      </c>
      <c r="C3" s="290" t="s">
        <v>266</v>
      </c>
      <c r="D3" s="271" t="s">
        <v>267</v>
      </c>
      <c r="E3" s="18"/>
      <c r="F3" s="5" t="s">
        <v>984</v>
      </c>
      <c r="G3" s="5"/>
      <c r="H3" s="5" t="s">
        <v>985</v>
      </c>
      <c r="I3" s="5" t="s">
        <v>268</v>
      </c>
      <c r="J3" s="40" t="s">
        <v>269</v>
      </c>
      <c r="K3" s="40" t="s">
        <v>269</v>
      </c>
      <c r="L3" s="31"/>
    </row>
    <row r="4" spans="1:12" ht="34.25" customHeight="1">
      <c r="A4" s="1"/>
      <c r="B4" s="312"/>
      <c r="C4" s="290"/>
      <c r="D4" s="271"/>
      <c r="E4" s="18"/>
      <c r="F4" s="5" t="s">
        <v>270</v>
      </c>
      <c r="G4" s="5"/>
      <c r="H4" s="5" t="s">
        <v>271</v>
      </c>
      <c r="I4" s="5" t="s">
        <v>268</v>
      </c>
      <c r="J4" s="40" t="s">
        <v>272</v>
      </c>
      <c r="K4" s="40" t="s">
        <v>273</v>
      </c>
      <c r="L4" s="31"/>
    </row>
    <row r="5" spans="1:12" ht="14.25" customHeight="1">
      <c r="A5" s="8"/>
      <c r="B5" s="312"/>
      <c r="C5" s="290"/>
      <c r="D5" s="271"/>
      <c r="E5" s="18"/>
      <c r="F5" s="5" t="s">
        <v>274</v>
      </c>
      <c r="G5" s="5"/>
      <c r="H5" s="5"/>
      <c r="I5" s="5" t="s">
        <v>120</v>
      </c>
      <c r="J5" s="40" t="s">
        <v>226</v>
      </c>
      <c r="K5" s="27">
        <v>19</v>
      </c>
      <c r="L5" s="31"/>
    </row>
    <row r="6" spans="1:12" ht="14.25" customHeight="1">
      <c r="A6" s="8"/>
      <c r="B6" s="312"/>
      <c r="C6" s="290"/>
      <c r="D6" s="271"/>
      <c r="E6" s="18"/>
      <c r="F6" s="5" t="s">
        <v>275</v>
      </c>
      <c r="G6" s="5"/>
      <c r="H6" s="5"/>
      <c r="I6" s="5" t="s">
        <v>268</v>
      </c>
      <c r="J6" s="40" t="s">
        <v>276</v>
      </c>
      <c r="K6" s="40" t="s">
        <v>277</v>
      </c>
      <c r="L6" s="31"/>
    </row>
    <row r="7" spans="1:12" ht="14.25" customHeight="1">
      <c r="A7" s="8"/>
      <c r="B7" s="312"/>
      <c r="C7" s="290"/>
      <c r="D7" s="271"/>
      <c r="E7" s="18"/>
      <c r="F7" s="5" t="s">
        <v>278</v>
      </c>
      <c r="G7" s="5"/>
      <c r="H7" s="5"/>
      <c r="I7" s="5" t="s">
        <v>268</v>
      </c>
      <c r="J7" s="40" t="s">
        <v>48</v>
      </c>
      <c r="K7" s="40" t="s">
        <v>48</v>
      </c>
      <c r="L7" s="31"/>
    </row>
    <row r="8" spans="1:12" ht="14.25" customHeight="1">
      <c r="A8" s="9"/>
      <c r="B8" s="312"/>
      <c r="C8" s="290"/>
      <c r="D8" s="271"/>
      <c r="E8" s="18"/>
      <c r="F8" s="5" t="s">
        <v>279</v>
      </c>
      <c r="G8" s="5"/>
      <c r="H8" s="5"/>
      <c r="I8" s="5" t="s">
        <v>268</v>
      </c>
      <c r="J8" s="40" t="s">
        <v>48</v>
      </c>
      <c r="K8" s="40" t="s">
        <v>48</v>
      </c>
      <c r="L8" s="31"/>
    </row>
    <row r="9" spans="1:12" ht="14.25" customHeight="1">
      <c r="A9" s="1"/>
      <c r="B9" s="312"/>
      <c r="C9" s="290"/>
      <c r="D9" s="271"/>
      <c r="E9" s="18"/>
      <c r="F9" s="5" t="s">
        <v>280</v>
      </c>
      <c r="G9" s="5"/>
      <c r="H9" s="5"/>
      <c r="I9" s="5" t="s">
        <v>268</v>
      </c>
      <c r="J9" s="184">
        <v>14</v>
      </c>
      <c r="K9" s="40" t="s">
        <v>282</v>
      </c>
      <c r="L9" s="31"/>
    </row>
    <row r="10" spans="1:12" ht="14.25" customHeight="1">
      <c r="A10" s="1"/>
      <c r="B10" s="312"/>
      <c r="C10" s="290"/>
      <c r="D10" s="271"/>
      <c r="E10" s="18"/>
      <c r="F10" s="5" t="s">
        <v>283</v>
      </c>
      <c r="G10" s="5"/>
      <c r="H10" s="5"/>
      <c r="I10" s="5" t="s">
        <v>268</v>
      </c>
      <c r="J10" s="40" t="s">
        <v>48</v>
      </c>
      <c r="K10" s="40" t="s">
        <v>48</v>
      </c>
      <c r="L10" s="31"/>
    </row>
    <row r="11" spans="1:12" ht="14.25" customHeight="1">
      <c r="A11" s="7"/>
      <c r="B11" s="312"/>
      <c r="C11" s="290"/>
      <c r="D11" s="271"/>
      <c r="E11" s="18"/>
      <c r="F11" s="5" t="s">
        <v>284</v>
      </c>
      <c r="G11" s="5"/>
      <c r="H11" s="5"/>
      <c r="I11" s="5" t="s">
        <v>268</v>
      </c>
      <c r="J11" s="40" t="s">
        <v>48</v>
      </c>
      <c r="K11" s="40" t="s">
        <v>48</v>
      </c>
      <c r="L11" s="31"/>
    </row>
    <row r="12" spans="1:12" ht="14.25" customHeight="1">
      <c r="A12" s="1"/>
      <c r="B12" s="312"/>
      <c r="C12" s="290"/>
      <c r="D12" s="271"/>
      <c r="E12" s="18"/>
      <c r="F12" s="5" t="s">
        <v>285</v>
      </c>
      <c r="G12" s="5"/>
      <c r="H12" s="5" t="s">
        <v>286</v>
      </c>
      <c r="I12" s="5" t="s">
        <v>268</v>
      </c>
      <c r="J12" s="40" t="s">
        <v>287</v>
      </c>
      <c r="K12" s="40" t="s">
        <v>288</v>
      </c>
      <c r="L12" s="31"/>
    </row>
    <row r="13" spans="1:12" ht="14.25" customHeight="1">
      <c r="A13" s="1"/>
      <c r="B13" s="312"/>
      <c r="C13" s="290"/>
      <c r="D13" s="313" t="s">
        <v>289</v>
      </c>
      <c r="E13" s="18"/>
      <c r="F13" s="5" t="s">
        <v>1004</v>
      </c>
      <c r="G13" s="5"/>
      <c r="H13" s="5"/>
      <c r="I13" s="5" t="s">
        <v>257</v>
      </c>
      <c r="J13" s="27">
        <v>717</v>
      </c>
      <c r="K13" s="184">
        <v>580</v>
      </c>
      <c r="L13" s="31"/>
    </row>
    <row r="14" spans="1:12" ht="14.25" customHeight="1">
      <c r="A14" s="1"/>
      <c r="B14" s="312"/>
      <c r="C14" s="290"/>
      <c r="D14" s="314"/>
      <c r="E14" s="18"/>
      <c r="F14" s="5" t="s">
        <v>291</v>
      </c>
      <c r="G14" s="5"/>
      <c r="H14" s="5"/>
      <c r="I14" s="5" t="s">
        <v>120</v>
      </c>
      <c r="J14" s="228">
        <v>0.05</v>
      </c>
      <c r="K14" s="228">
        <v>0.09</v>
      </c>
      <c r="L14" s="31"/>
    </row>
    <row r="15" spans="1:12" ht="14.25" customHeight="1">
      <c r="A15" s="1"/>
      <c r="B15" s="312"/>
      <c r="C15" s="290"/>
      <c r="D15" s="314"/>
      <c r="E15" s="18"/>
      <c r="F15" s="5" t="s">
        <v>1006</v>
      </c>
      <c r="G15" s="5"/>
      <c r="H15" s="5"/>
      <c r="I15" s="5" t="s">
        <v>268</v>
      </c>
      <c r="J15" s="27">
        <v>1485</v>
      </c>
      <c r="K15" s="40" t="s">
        <v>292</v>
      </c>
      <c r="L15" s="31"/>
    </row>
    <row r="16" spans="1:12" ht="23">
      <c r="A16" s="1"/>
      <c r="B16" s="312"/>
      <c r="C16" s="290"/>
      <c r="D16" s="314"/>
      <c r="E16" s="18"/>
      <c r="F16" s="5" t="s">
        <v>293</v>
      </c>
      <c r="G16" s="5"/>
      <c r="H16" s="5" t="s">
        <v>294</v>
      </c>
      <c r="I16" s="5" t="s">
        <v>257</v>
      </c>
      <c r="J16" s="184">
        <v>37395.158281385011</v>
      </c>
      <c r="K16" s="27">
        <v>35653</v>
      </c>
      <c r="L16" s="31"/>
    </row>
    <row r="17" spans="1:12" ht="14.25" customHeight="1">
      <c r="A17" s="1"/>
      <c r="B17" s="312"/>
      <c r="C17" s="290"/>
      <c r="D17" s="314"/>
      <c r="E17" s="18"/>
      <c r="F17" s="5" t="s">
        <v>295</v>
      </c>
      <c r="G17" s="5"/>
      <c r="H17" s="5" t="s">
        <v>296</v>
      </c>
      <c r="I17" s="5" t="s">
        <v>257</v>
      </c>
      <c r="J17" s="184">
        <v>36750.985516700021</v>
      </c>
      <c r="K17" s="27">
        <v>33980</v>
      </c>
      <c r="L17" s="31"/>
    </row>
    <row r="18" spans="1:12" ht="34.25" customHeight="1">
      <c r="A18" s="1"/>
      <c r="B18" s="312"/>
      <c r="C18" s="290"/>
      <c r="D18" s="314"/>
      <c r="E18" s="18"/>
      <c r="F18" s="5" t="s">
        <v>297</v>
      </c>
      <c r="G18" s="5"/>
      <c r="H18" s="5" t="s">
        <v>298</v>
      </c>
      <c r="I18" s="5" t="s">
        <v>257</v>
      </c>
      <c r="J18" s="185">
        <v>0.98280000000000001</v>
      </c>
      <c r="K18" s="185">
        <v>0.95309999999999995</v>
      </c>
      <c r="L18" s="31"/>
    </row>
    <row r="19" spans="1:12" ht="25" customHeight="1">
      <c r="A19" s="1"/>
      <c r="B19" s="312"/>
      <c r="C19" s="290"/>
      <c r="D19" s="314"/>
      <c r="E19" s="18"/>
      <c r="F19" s="5" t="s">
        <v>300</v>
      </c>
      <c r="G19" s="5"/>
      <c r="H19" s="5" t="s">
        <v>301</v>
      </c>
      <c r="I19" s="5" t="s">
        <v>257</v>
      </c>
      <c r="J19" s="184">
        <v>27112.904738950005</v>
      </c>
      <c r="K19" s="27">
        <v>25754</v>
      </c>
      <c r="L19" s="31"/>
    </row>
    <row r="20" spans="1:12" ht="14.25" customHeight="1">
      <c r="A20" s="1"/>
      <c r="B20" s="312"/>
      <c r="C20" s="290"/>
      <c r="D20" s="314"/>
      <c r="E20" s="18"/>
      <c r="F20" s="5" t="s">
        <v>1007</v>
      </c>
      <c r="G20" s="5" t="s">
        <v>302</v>
      </c>
      <c r="H20" s="5"/>
      <c r="I20" s="5" t="s">
        <v>268</v>
      </c>
      <c r="J20" s="27">
        <v>1457</v>
      </c>
      <c r="K20" s="40" t="s">
        <v>48</v>
      </c>
      <c r="L20" s="31"/>
    </row>
    <row r="21" spans="1:12">
      <c r="B21" s="312"/>
      <c r="C21" s="290"/>
      <c r="D21" s="315"/>
      <c r="E21" s="18"/>
      <c r="F21" s="5" t="s">
        <v>303</v>
      </c>
      <c r="G21" s="5"/>
      <c r="H21" s="5"/>
      <c r="I21" s="5" t="s">
        <v>268</v>
      </c>
      <c r="J21" s="27">
        <v>64157</v>
      </c>
      <c r="K21" s="27"/>
      <c r="L21" s="31"/>
    </row>
    <row r="22" spans="1:12" ht="63.25" customHeight="1">
      <c r="A22" s="1"/>
      <c r="B22" s="312"/>
      <c r="C22" s="290"/>
      <c r="D22" s="271" t="s">
        <v>305</v>
      </c>
      <c r="E22" s="18"/>
      <c r="F22" s="5" t="s">
        <v>306</v>
      </c>
      <c r="G22" s="5"/>
      <c r="H22" s="5" t="s">
        <v>307</v>
      </c>
      <c r="I22" s="5" t="s">
        <v>268</v>
      </c>
      <c r="J22" s="27">
        <v>22177</v>
      </c>
      <c r="K22" s="40" t="s">
        <v>308</v>
      </c>
      <c r="L22" s="31"/>
    </row>
    <row r="23" spans="1:12" ht="14.25" customHeight="1">
      <c r="A23" s="1"/>
      <c r="B23" s="312"/>
      <c r="C23" s="290"/>
      <c r="D23" s="271"/>
      <c r="E23" s="18"/>
      <c r="F23" s="5" t="s">
        <v>309</v>
      </c>
      <c r="G23" s="5"/>
      <c r="H23" s="5"/>
      <c r="I23" s="5" t="s">
        <v>268</v>
      </c>
      <c r="J23" s="40" t="s">
        <v>310</v>
      </c>
      <c r="K23" s="46">
        <v>3093</v>
      </c>
      <c r="L23" s="31"/>
    </row>
    <row r="24" spans="1:12" ht="14.25" customHeight="1">
      <c r="A24" s="1"/>
      <c r="B24" s="312"/>
      <c r="C24" s="290"/>
      <c r="D24" s="271"/>
      <c r="E24" s="18"/>
      <c r="F24" s="259" t="s">
        <v>311</v>
      </c>
      <c r="G24" s="5"/>
      <c r="H24" s="5"/>
      <c r="I24" s="5" t="s">
        <v>268</v>
      </c>
      <c r="J24" s="27">
        <v>33594</v>
      </c>
      <c r="K24" s="40" t="s">
        <v>312</v>
      </c>
      <c r="L24" s="31"/>
    </row>
    <row r="25" spans="1:12" ht="14.25" customHeight="1">
      <c r="A25" s="1"/>
      <c r="B25" s="312"/>
      <c r="C25" s="290"/>
      <c r="D25" s="271"/>
      <c r="E25" s="18"/>
      <c r="F25" s="5" t="s">
        <v>313</v>
      </c>
      <c r="G25" s="5"/>
      <c r="H25" s="5"/>
      <c r="I25" s="5" t="s">
        <v>314</v>
      </c>
      <c r="J25" s="27">
        <v>2.4</v>
      </c>
      <c r="K25" s="40" t="s">
        <v>315</v>
      </c>
      <c r="L25" s="31"/>
    </row>
    <row r="26" spans="1:12" ht="14.25" customHeight="1">
      <c r="A26" s="1"/>
      <c r="B26" s="312"/>
      <c r="C26" s="290"/>
      <c r="D26" s="271"/>
      <c r="E26" s="18"/>
      <c r="F26" s="5" t="s">
        <v>316</v>
      </c>
      <c r="G26" s="5"/>
      <c r="H26" s="5"/>
      <c r="I26" s="5" t="s">
        <v>314</v>
      </c>
      <c r="J26" s="27">
        <v>6.8</v>
      </c>
      <c r="K26" s="40" t="s">
        <v>317</v>
      </c>
      <c r="L26" s="31"/>
    </row>
    <row r="27" spans="1:12" ht="13.5" customHeight="1">
      <c r="A27" s="1"/>
      <c r="B27" s="264" t="s">
        <v>318</v>
      </c>
      <c r="C27" s="264"/>
      <c r="D27" s="264"/>
      <c r="E27" s="264"/>
      <c r="F27" s="264"/>
      <c r="G27" s="264"/>
      <c r="H27" s="264"/>
      <c r="I27" s="264"/>
      <c r="J27" s="264"/>
      <c r="K27" s="264"/>
    </row>
    <row r="28" spans="1:12" ht="16.75" customHeight="1">
      <c r="A28" s="1"/>
      <c r="B28" s="305"/>
      <c r="C28" s="305"/>
      <c r="D28" s="305"/>
      <c r="E28" s="305"/>
      <c r="F28" s="305"/>
      <c r="G28" s="305"/>
      <c r="H28" s="305"/>
      <c r="I28" s="305"/>
      <c r="J28" s="305"/>
      <c r="K28" s="305"/>
    </row>
    <row r="29" spans="1:12" ht="25" customHeight="1">
      <c r="A29" s="1"/>
      <c r="B29" s="43" t="s">
        <v>2</v>
      </c>
      <c r="C29" s="37" t="s">
        <v>3</v>
      </c>
      <c r="D29" s="14" t="s">
        <v>262</v>
      </c>
      <c r="E29" s="14"/>
      <c r="F29" s="14" t="s">
        <v>5</v>
      </c>
      <c r="G29" s="14" t="s">
        <v>69</v>
      </c>
      <c r="H29" s="14" t="s">
        <v>263</v>
      </c>
      <c r="I29" s="15" t="s">
        <v>7</v>
      </c>
      <c r="J29" s="13"/>
      <c r="K29" s="39" t="s">
        <v>264</v>
      </c>
    </row>
    <row r="30" spans="1:12" ht="14.25" customHeight="1">
      <c r="A30" s="11"/>
      <c r="B30" s="319" t="s">
        <v>265</v>
      </c>
      <c r="C30" s="317" t="s">
        <v>266</v>
      </c>
      <c r="D30" s="278" t="s">
        <v>320</v>
      </c>
      <c r="E30" s="278" t="s">
        <v>321</v>
      </c>
      <c r="F30" s="5" t="s">
        <v>322</v>
      </c>
      <c r="G30" s="26"/>
      <c r="H30" s="26"/>
      <c r="I30" s="5" t="s">
        <v>120</v>
      </c>
      <c r="J30" s="27">
        <v>8</v>
      </c>
      <c r="K30" s="40">
        <v>7.55</v>
      </c>
      <c r="L30" s="31"/>
    </row>
    <row r="31" spans="1:12" ht="14.25" customHeight="1">
      <c r="A31" s="11"/>
      <c r="B31" s="320"/>
      <c r="C31" s="318"/>
      <c r="D31" s="316"/>
      <c r="E31" s="316"/>
      <c r="F31" s="5" t="s">
        <v>324</v>
      </c>
      <c r="G31" s="26"/>
      <c r="H31" s="26"/>
      <c r="I31" s="5" t="s">
        <v>120</v>
      </c>
      <c r="J31" s="27">
        <v>74.73</v>
      </c>
      <c r="K31" s="40" t="s">
        <v>325</v>
      </c>
      <c r="L31" s="31"/>
    </row>
    <row r="32" spans="1:12" ht="14.25" customHeight="1">
      <c r="A32" s="11"/>
      <c r="B32" s="320"/>
      <c r="C32" s="318"/>
      <c r="D32" s="316"/>
      <c r="E32" s="316"/>
      <c r="F32" s="5" t="s">
        <v>327</v>
      </c>
      <c r="G32" s="26"/>
      <c r="H32" s="26"/>
      <c r="I32" s="5" t="s">
        <v>120</v>
      </c>
      <c r="J32" s="27">
        <v>17</v>
      </c>
      <c r="K32" s="40" t="s">
        <v>328</v>
      </c>
      <c r="L32" s="31"/>
    </row>
    <row r="33" spans="1:12" ht="14.25" customHeight="1">
      <c r="A33" s="11"/>
      <c r="B33" s="320"/>
      <c r="C33" s="318"/>
      <c r="D33" s="316"/>
      <c r="E33" s="316"/>
      <c r="F33" s="5" t="s">
        <v>330</v>
      </c>
      <c r="G33" s="26"/>
      <c r="H33" s="26"/>
      <c r="I33" s="5" t="s">
        <v>120</v>
      </c>
      <c r="J33" s="27">
        <v>29</v>
      </c>
      <c r="K33" s="40" t="s">
        <v>331</v>
      </c>
      <c r="L33" s="31"/>
    </row>
    <row r="34" spans="1:12" ht="14.25" customHeight="1">
      <c r="A34" s="11"/>
      <c r="B34" s="320"/>
      <c r="C34" s="318"/>
      <c r="D34" s="316"/>
      <c r="E34" s="316"/>
      <c r="F34" s="239" t="s">
        <v>332</v>
      </c>
      <c r="G34" s="26"/>
      <c r="H34" s="26"/>
      <c r="I34" s="5" t="s">
        <v>120</v>
      </c>
      <c r="J34" s="27"/>
      <c r="K34" s="40" t="s">
        <v>333</v>
      </c>
      <c r="L34" s="31"/>
    </row>
    <row r="35" spans="1:12" ht="14.25" customHeight="1">
      <c r="A35" s="11"/>
      <c r="B35" s="320"/>
      <c r="C35" s="318"/>
      <c r="D35" s="316"/>
      <c r="E35" s="316"/>
      <c r="F35" s="5" t="s">
        <v>335</v>
      </c>
      <c r="G35" s="26"/>
      <c r="H35" s="26"/>
      <c r="I35" s="5" t="s">
        <v>120</v>
      </c>
      <c r="J35" s="27">
        <v>29</v>
      </c>
      <c r="K35" s="40" t="s">
        <v>336</v>
      </c>
      <c r="L35" s="31"/>
    </row>
    <row r="36" spans="1:12" ht="14.25" customHeight="1">
      <c r="A36" s="44"/>
      <c r="B36" s="320"/>
      <c r="C36" s="318"/>
      <c r="D36" s="316"/>
      <c r="E36" s="316"/>
      <c r="F36" s="5" t="s">
        <v>338</v>
      </c>
      <c r="G36" s="26"/>
      <c r="H36" s="26"/>
      <c r="I36" s="5" t="s">
        <v>120</v>
      </c>
      <c r="J36" s="27">
        <v>18</v>
      </c>
      <c r="K36" s="40" t="s">
        <v>339</v>
      </c>
      <c r="L36" s="31"/>
    </row>
    <row r="37" spans="1:12" ht="25" customHeight="1">
      <c r="A37" s="44"/>
      <c r="B37" s="320"/>
      <c r="C37" s="318"/>
      <c r="D37" s="316"/>
      <c r="E37" s="316"/>
      <c r="F37" s="5" t="s">
        <v>341</v>
      </c>
      <c r="G37" s="26"/>
      <c r="H37" s="26"/>
      <c r="I37" s="5" t="s">
        <v>120</v>
      </c>
      <c r="J37" s="27">
        <v>84</v>
      </c>
      <c r="K37" s="40" t="s">
        <v>342</v>
      </c>
      <c r="L37" s="31"/>
    </row>
    <row r="38" spans="1:12" ht="14.25" customHeight="1">
      <c r="A38" s="44"/>
      <c r="B38" s="320"/>
      <c r="C38" s="318"/>
      <c r="D38" s="316"/>
      <c r="E38" s="316"/>
      <c r="F38" s="5" t="s">
        <v>344</v>
      </c>
      <c r="G38" s="26"/>
      <c r="H38" s="26"/>
      <c r="I38" s="5" t="s">
        <v>120</v>
      </c>
      <c r="J38" s="27">
        <v>90.6</v>
      </c>
      <c r="K38" s="40" t="s">
        <v>345</v>
      </c>
      <c r="L38" s="31"/>
    </row>
    <row r="39" spans="1:12" ht="14.25" customHeight="1">
      <c r="A39" s="11"/>
      <c r="B39" s="320"/>
      <c r="C39" s="318"/>
      <c r="D39" s="316"/>
      <c r="E39" s="316"/>
      <c r="F39" s="5" t="s">
        <v>347</v>
      </c>
      <c r="G39" s="26"/>
      <c r="H39" s="26"/>
      <c r="I39" s="5" t="s">
        <v>120</v>
      </c>
      <c r="J39" s="27">
        <v>9.4</v>
      </c>
      <c r="K39" s="40" t="s">
        <v>348</v>
      </c>
      <c r="L39" s="31"/>
    </row>
    <row r="40" spans="1:12" ht="14.25" customHeight="1">
      <c r="A40" s="11"/>
      <c r="B40" s="320"/>
      <c r="C40" s="318"/>
      <c r="D40" s="316"/>
      <c r="E40" s="316"/>
      <c r="F40" s="5" t="s">
        <v>350</v>
      </c>
      <c r="G40" s="26"/>
      <c r="H40" s="26"/>
      <c r="I40" s="5" t="s">
        <v>120</v>
      </c>
      <c r="J40" s="27">
        <v>4.32</v>
      </c>
      <c r="K40" s="40" t="s">
        <v>61</v>
      </c>
      <c r="L40" s="31"/>
    </row>
    <row r="41" spans="1:12" ht="14.25" customHeight="1">
      <c r="A41" s="11"/>
      <c r="B41" s="320"/>
      <c r="C41" s="318"/>
      <c r="D41" s="316"/>
      <c r="E41" s="316"/>
      <c r="F41" s="5" t="s">
        <v>352</v>
      </c>
      <c r="G41" s="26"/>
      <c r="H41" s="26"/>
      <c r="I41" s="5" t="s">
        <v>120</v>
      </c>
      <c r="J41" s="27">
        <v>2.16</v>
      </c>
      <c r="K41" s="40" t="s">
        <v>65</v>
      </c>
      <c r="L41" s="31"/>
    </row>
    <row r="42" spans="1:12" ht="14.25" customHeight="1">
      <c r="A42" s="11"/>
      <c r="B42" s="320"/>
      <c r="C42" s="318"/>
      <c r="D42" s="316"/>
      <c r="E42" s="316"/>
      <c r="F42" s="5" t="s">
        <v>354</v>
      </c>
      <c r="G42" s="26"/>
      <c r="H42" s="26"/>
      <c r="I42" s="5" t="s">
        <v>120</v>
      </c>
      <c r="J42" s="27">
        <v>6.48</v>
      </c>
      <c r="K42" s="40" t="s">
        <v>355</v>
      </c>
      <c r="L42" s="31"/>
    </row>
    <row r="43" spans="1:12" ht="14.25" customHeight="1">
      <c r="A43" s="11"/>
      <c r="B43" s="320"/>
      <c r="C43" s="318"/>
      <c r="D43" s="316"/>
      <c r="E43" s="316"/>
      <c r="F43" s="5" t="s">
        <v>357</v>
      </c>
      <c r="G43" s="26"/>
      <c r="H43" s="26"/>
      <c r="I43" s="5" t="s">
        <v>120</v>
      </c>
      <c r="J43" s="27" t="s">
        <v>359</v>
      </c>
      <c r="K43" s="40" t="s">
        <v>358</v>
      </c>
      <c r="L43" s="31"/>
    </row>
    <row r="44" spans="1:12" ht="14.25" customHeight="1">
      <c r="A44" s="11"/>
      <c r="B44" s="320"/>
      <c r="C44" s="318"/>
      <c r="D44" s="316"/>
      <c r="E44" s="316"/>
      <c r="F44" s="5" t="s">
        <v>361</v>
      </c>
      <c r="G44" s="26"/>
      <c r="H44" s="26"/>
      <c r="I44" s="5" t="s">
        <v>257</v>
      </c>
      <c r="J44" s="27">
        <v>1082.5</v>
      </c>
      <c r="K44" s="40" t="s">
        <v>362</v>
      </c>
      <c r="L44" s="31"/>
    </row>
    <row r="45" spans="1:12" ht="14.25" customHeight="1">
      <c r="A45" s="45"/>
      <c r="B45" s="320"/>
      <c r="C45" s="318"/>
      <c r="D45" s="316"/>
      <c r="E45" s="316"/>
      <c r="F45" s="5" t="s">
        <v>364</v>
      </c>
      <c r="G45" s="26"/>
      <c r="H45" s="26"/>
      <c r="I45" s="5" t="s">
        <v>268</v>
      </c>
      <c r="J45" s="40" t="s">
        <v>366</v>
      </c>
      <c r="K45" s="40" t="s">
        <v>365</v>
      </c>
      <c r="L45" s="31"/>
    </row>
    <row r="46" spans="1:12" ht="14.25" customHeight="1">
      <c r="A46" s="45"/>
      <c r="B46" s="320"/>
      <c r="C46" s="318"/>
      <c r="D46" s="316"/>
      <c r="E46" s="316"/>
      <c r="F46" s="5" t="s">
        <v>368</v>
      </c>
      <c r="G46" s="26"/>
      <c r="H46" s="26"/>
      <c r="I46" s="5" t="s">
        <v>268</v>
      </c>
      <c r="J46" s="27" t="s">
        <v>369</v>
      </c>
      <c r="K46" s="40" t="s">
        <v>370</v>
      </c>
      <c r="L46" s="31"/>
    </row>
    <row r="47" spans="1:12" ht="14.25" customHeight="1">
      <c r="A47" s="45"/>
      <c r="B47" s="320"/>
      <c r="C47" s="318"/>
      <c r="D47" s="316"/>
      <c r="E47" s="316"/>
      <c r="F47" s="5" t="s">
        <v>372</v>
      </c>
      <c r="G47" s="26"/>
      <c r="H47" s="26"/>
      <c r="I47" s="5" t="s">
        <v>120</v>
      </c>
      <c r="J47" s="27" t="s">
        <v>373</v>
      </c>
      <c r="K47" s="40" t="s">
        <v>373</v>
      </c>
      <c r="L47" s="31"/>
    </row>
    <row r="48" spans="1:12" ht="14.25" customHeight="1">
      <c r="A48" s="45"/>
      <c r="B48" s="320"/>
      <c r="C48" s="318"/>
      <c r="D48" s="316"/>
      <c r="E48" s="316"/>
      <c r="F48" s="5" t="s">
        <v>375</v>
      </c>
      <c r="G48" s="26"/>
      <c r="H48" s="26"/>
      <c r="I48" s="5" t="s">
        <v>120</v>
      </c>
      <c r="J48" s="27" t="s">
        <v>376</v>
      </c>
      <c r="K48" s="40" t="s">
        <v>377</v>
      </c>
      <c r="L48" s="31"/>
    </row>
    <row r="49" spans="1:12" ht="14.25" customHeight="1">
      <c r="A49" s="45"/>
      <c r="B49" s="320"/>
      <c r="C49" s="318"/>
      <c r="D49" s="316"/>
      <c r="E49" s="316"/>
      <c r="F49" s="5" t="s">
        <v>379</v>
      </c>
      <c r="G49" s="26"/>
      <c r="H49" s="26"/>
      <c r="I49" s="5" t="s">
        <v>120</v>
      </c>
      <c r="J49" s="27" t="s">
        <v>380</v>
      </c>
      <c r="K49" s="40" t="s">
        <v>381</v>
      </c>
      <c r="L49" s="31"/>
    </row>
    <row r="50" spans="1:12" ht="25" customHeight="1">
      <c r="A50" s="45"/>
      <c r="B50" s="320"/>
      <c r="C50" s="318"/>
      <c r="D50" s="278" t="s">
        <v>382</v>
      </c>
      <c r="E50" s="278" t="s">
        <v>383</v>
      </c>
      <c r="F50" s="5" t="s">
        <v>384</v>
      </c>
      <c r="G50" s="26"/>
      <c r="H50" s="26"/>
      <c r="I50" s="5" t="s">
        <v>120</v>
      </c>
      <c r="J50" s="27">
        <v>93.37</v>
      </c>
      <c r="K50" s="27" t="s">
        <v>385</v>
      </c>
      <c r="L50" s="31"/>
    </row>
    <row r="51" spans="1:12" ht="14.25" customHeight="1">
      <c r="A51" s="45"/>
      <c r="B51" s="320"/>
      <c r="C51" s="318"/>
      <c r="D51" s="316"/>
      <c r="E51" s="316"/>
      <c r="F51" s="5" t="s">
        <v>386</v>
      </c>
      <c r="G51" s="5" t="s">
        <v>184</v>
      </c>
      <c r="H51" s="26"/>
      <c r="I51" s="5" t="s">
        <v>268</v>
      </c>
      <c r="J51" s="27">
        <v>20999</v>
      </c>
      <c r="K51" s="40" t="s">
        <v>387</v>
      </c>
      <c r="L51" s="31"/>
    </row>
    <row r="52" spans="1:12" ht="14.25" customHeight="1">
      <c r="A52" s="45"/>
      <c r="B52" s="320"/>
      <c r="C52" s="318"/>
      <c r="D52" s="316"/>
      <c r="E52" s="316"/>
      <c r="F52" s="5" t="s">
        <v>388</v>
      </c>
      <c r="G52" s="5" t="s">
        <v>302</v>
      </c>
      <c r="H52" s="26"/>
      <c r="I52" s="5" t="s">
        <v>268</v>
      </c>
      <c r="J52" s="27">
        <v>1335</v>
      </c>
      <c r="K52" s="40" t="s">
        <v>389</v>
      </c>
      <c r="L52" s="31"/>
    </row>
    <row r="53" spans="1:12" ht="14.25" customHeight="1">
      <c r="A53" s="45"/>
      <c r="B53" s="320"/>
      <c r="C53" s="318"/>
      <c r="D53" s="316"/>
      <c r="E53" s="316"/>
      <c r="F53" s="5" t="s">
        <v>390</v>
      </c>
      <c r="G53" s="26"/>
      <c r="H53" s="26"/>
      <c r="I53" s="5" t="s">
        <v>268</v>
      </c>
      <c r="J53" s="27" t="s">
        <v>391</v>
      </c>
      <c r="K53" s="40" t="s">
        <v>370</v>
      </c>
      <c r="L53" s="31"/>
    </row>
    <row r="54" spans="1:12" ht="14.25" customHeight="1">
      <c r="A54" s="45"/>
      <c r="B54" s="320"/>
      <c r="C54" s="318"/>
      <c r="D54" s="271" t="s">
        <v>983</v>
      </c>
      <c r="E54" s="18"/>
      <c r="F54" s="5" t="s">
        <v>392</v>
      </c>
      <c r="G54" s="26" t="s">
        <v>393</v>
      </c>
      <c r="H54" s="26"/>
      <c r="I54" s="5" t="s">
        <v>20</v>
      </c>
      <c r="J54" s="27">
        <v>432</v>
      </c>
      <c r="K54" s="40" t="s">
        <v>394</v>
      </c>
      <c r="L54" s="31"/>
    </row>
    <row r="55" spans="1:12" ht="14.25" customHeight="1">
      <c r="A55" s="45"/>
      <c r="B55" s="320"/>
      <c r="C55" s="318"/>
      <c r="D55" s="271"/>
      <c r="E55" s="18"/>
      <c r="F55" s="5"/>
      <c r="G55" s="26" t="s">
        <v>395</v>
      </c>
      <c r="H55" s="26"/>
      <c r="I55" s="5" t="s">
        <v>20</v>
      </c>
      <c r="J55" s="27">
        <v>23048</v>
      </c>
      <c r="K55" s="40" t="s">
        <v>396</v>
      </c>
      <c r="L55" s="31"/>
    </row>
    <row r="56" spans="1:12" ht="14.25" customHeight="1">
      <c r="A56" s="45"/>
      <c r="B56" s="320"/>
      <c r="C56" s="318"/>
      <c r="D56" s="271"/>
      <c r="E56" s="18"/>
      <c r="F56" s="5"/>
      <c r="G56" s="26" t="s">
        <v>397</v>
      </c>
      <c r="H56" s="26"/>
      <c r="I56" s="5" t="s">
        <v>20</v>
      </c>
      <c r="J56" s="27">
        <v>5979</v>
      </c>
      <c r="K56" s="40" t="s">
        <v>398</v>
      </c>
      <c r="L56" s="31"/>
    </row>
    <row r="57" spans="1:12" ht="14.25" customHeight="1">
      <c r="A57" s="45"/>
      <c r="B57" s="320"/>
      <c r="C57" s="318"/>
      <c r="D57" s="271"/>
      <c r="E57" s="18"/>
      <c r="F57" s="5"/>
      <c r="G57" s="26" t="s">
        <v>399</v>
      </c>
      <c r="H57" s="26"/>
      <c r="I57" s="5" t="s">
        <v>20</v>
      </c>
      <c r="J57" s="27">
        <v>21</v>
      </c>
      <c r="K57" s="40" t="s">
        <v>400</v>
      </c>
      <c r="L57" s="31"/>
    </row>
    <row r="58" spans="1:12" ht="25" customHeight="1">
      <c r="A58" s="45"/>
      <c r="B58" s="320"/>
      <c r="C58" s="318"/>
      <c r="D58" s="271"/>
      <c r="E58" s="18"/>
      <c r="F58" s="5"/>
      <c r="G58" s="26" t="s">
        <v>401</v>
      </c>
      <c r="H58" s="26"/>
      <c r="I58" s="5" t="s">
        <v>20</v>
      </c>
      <c r="J58" s="27">
        <v>31668</v>
      </c>
      <c r="K58" s="40" t="s">
        <v>387</v>
      </c>
      <c r="L58" s="31"/>
    </row>
    <row r="59" spans="1:12" ht="14.25" customHeight="1">
      <c r="A59" s="45"/>
      <c r="B59" s="320"/>
      <c r="C59" s="318"/>
      <c r="D59" s="271" t="s">
        <v>402</v>
      </c>
      <c r="E59" s="18"/>
      <c r="F59" s="5" t="s">
        <v>403</v>
      </c>
      <c r="G59" s="26"/>
      <c r="H59" s="26"/>
      <c r="I59" s="5" t="s">
        <v>20</v>
      </c>
      <c r="J59" s="40" t="s">
        <v>227</v>
      </c>
      <c r="K59" s="40" t="s">
        <v>404</v>
      </c>
      <c r="L59" s="31"/>
    </row>
    <row r="60" spans="1:12" ht="14.25" customHeight="1">
      <c r="A60" s="45"/>
      <c r="B60" s="320"/>
      <c r="C60" s="318"/>
      <c r="D60" s="271"/>
      <c r="E60" s="18"/>
      <c r="F60" s="5" t="s">
        <v>405</v>
      </c>
      <c r="G60" s="26"/>
      <c r="H60" s="26"/>
      <c r="I60" s="5" t="s">
        <v>20</v>
      </c>
      <c r="J60" s="40" t="s">
        <v>406</v>
      </c>
      <c r="K60" s="40" t="s">
        <v>407</v>
      </c>
      <c r="L60" s="31"/>
    </row>
    <row r="61" spans="1:12" ht="14.25" customHeight="1">
      <c r="A61" s="45"/>
      <c r="B61" s="320"/>
      <c r="C61" s="318"/>
      <c r="D61" s="271"/>
      <c r="E61" s="18"/>
      <c r="F61" s="5" t="s">
        <v>408</v>
      </c>
      <c r="G61" s="26"/>
      <c r="H61" s="26"/>
      <c r="I61" s="5" t="s">
        <v>20</v>
      </c>
      <c r="J61" s="40" t="s">
        <v>409</v>
      </c>
      <c r="K61" s="40" t="s">
        <v>410</v>
      </c>
      <c r="L61" s="31"/>
    </row>
    <row r="62" spans="1:12" ht="14.25" customHeight="1">
      <c r="A62" s="45"/>
      <c r="B62" s="320"/>
      <c r="C62" s="318"/>
      <c r="D62" s="271" t="s">
        <v>411</v>
      </c>
      <c r="E62" s="18"/>
      <c r="F62" s="26" t="s">
        <v>393</v>
      </c>
      <c r="G62" s="26"/>
      <c r="H62" s="26"/>
      <c r="I62" s="5" t="s">
        <v>20</v>
      </c>
      <c r="J62" s="46" t="s">
        <v>412</v>
      </c>
      <c r="K62" s="40" t="s">
        <v>413</v>
      </c>
      <c r="L62" s="31"/>
    </row>
    <row r="63" spans="1:12" ht="14.25" customHeight="1">
      <c r="A63" s="45"/>
      <c r="B63" s="320"/>
      <c r="C63" s="318"/>
      <c r="D63" s="271"/>
      <c r="E63" s="18"/>
      <c r="F63" s="5" t="s">
        <v>395</v>
      </c>
      <c r="G63" s="26"/>
      <c r="H63" s="26"/>
      <c r="I63" s="5" t="s">
        <v>20</v>
      </c>
      <c r="J63" s="27">
        <v>680</v>
      </c>
      <c r="K63" s="27" t="s">
        <v>414</v>
      </c>
      <c r="L63" s="31"/>
    </row>
    <row r="64" spans="1:12" ht="14.25" customHeight="1">
      <c r="A64" s="45"/>
      <c r="B64" s="320"/>
      <c r="C64" s="318"/>
      <c r="D64" s="271"/>
      <c r="E64" s="18"/>
      <c r="F64" s="5" t="s">
        <v>397</v>
      </c>
      <c r="G64" s="26"/>
      <c r="H64" s="26"/>
      <c r="I64" s="5" t="s">
        <v>20</v>
      </c>
      <c r="J64" s="164" t="s">
        <v>415</v>
      </c>
      <c r="K64" s="40" t="s">
        <v>416</v>
      </c>
      <c r="L64" s="31"/>
    </row>
    <row r="65" spans="1:12" ht="14.25" customHeight="1">
      <c r="A65" s="45"/>
      <c r="B65" s="320"/>
      <c r="C65" s="318"/>
      <c r="D65" s="271"/>
      <c r="E65" s="18"/>
      <c r="F65" s="5" t="s">
        <v>399</v>
      </c>
      <c r="G65" s="26"/>
      <c r="H65" s="26"/>
      <c r="I65" s="5" t="s">
        <v>20</v>
      </c>
      <c r="J65" s="46" t="s">
        <v>417</v>
      </c>
      <c r="K65" s="40" t="s">
        <v>228</v>
      </c>
      <c r="L65" s="31"/>
    </row>
    <row r="66" spans="1:12" ht="14.25" customHeight="1">
      <c r="A66" s="45"/>
      <c r="B66" s="320"/>
      <c r="C66" s="318"/>
      <c r="D66" s="271"/>
      <c r="E66" s="18"/>
      <c r="F66" s="5" t="s">
        <v>401</v>
      </c>
      <c r="G66" s="26"/>
      <c r="H66" s="26"/>
      <c r="I66" s="5" t="s">
        <v>20</v>
      </c>
      <c r="J66" s="27">
        <v>622</v>
      </c>
      <c r="K66" s="27" t="s">
        <v>418</v>
      </c>
      <c r="L66" s="31"/>
    </row>
    <row r="67" spans="1:12" ht="14.25" customHeight="1">
      <c r="A67" s="45"/>
      <c r="B67" s="320"/>
      <c r="C67" s="318"/>
      <c r="D67" s="271" t="s">
        <v>419</v>
      </c>
      <c r="E67" s="18"/>
      <c r="F67" s="5" t="s">
        <v>420</v>
      </c>
      <c r="G67" s="26"/>
      <c r="H67" s="26"/>
      <c r="I67" s="5" t="s">
        <v>20</v>
      </c>
      <c r="J67" s="40" t="s">
        <v>233</v>
      </c>
      <c r="K67" s="40" t="s">
        <v>233</v>
      </c>
      <c r="L67" s="31"/>
    </row>
    <row r="68" spans="1:12" ht="14.25" customHeight="1">
      <c r="A68" s="45"/>
      <c r="B68" s="320"/>
      <c r="C68" s="318"/>
      <c r="D68" s="271"/>
      <c r="E68" s="18"/>
      <c r="F68" s="5" t="s">
        <v>421</v>
      </c>
      <c r="G68" s="26"/>
      <c r="H68" s="26"/>
      <c r="I68" s="5" t="s">
        <v>20</v>
      </c>
      <c r="J68" s="40" t="s">
        <v>422</v>
      </c>
      <c r="K68" s="40" t="s">
        <v>423</v>
      </c>
      <c r="L68" s="31"/>
    </row>
    <row r="69" spans="1:12" ht="14.25" customHeight="1">
      <c r="A69" s="45"/>
      <c r="B69" s="320"/>
      <c r="C69" s="318"/>
      <c r="D69" s="271"/>
      <c r="E69" s="18"/>
      <c r="F69" s="5" t="s">
        <v>424</v>
      </c>
      <c r="G69" s="26"/>
      <c r="H69" s="26"/>
      <c r="I69" s="5" t="s">
        <v>20</v>
      </c>
      <c r="J69" s="40" t="s">
        <v>425</v>
      </c>
      <c r="K69" s="40" t="s">
        <v>426</v>
      </c>
      <c r="L69" s="31"/>
    </row>
    <row r="70" spans="1:12" ht="14.25" customHeight="1">
      <c r="A70" s="45"/>
      <c r="B70" s="320"/>
      <c r="C70" s="318"/>
      <c r="D70" s="271"/>
      <c r="E70" s="18"/>
      <c r="F70" s="5" t="s">
        <v>427</v>
      </c>
      <c r="G70" s="26"/>
      <c r="H70" s="26"/>
      <c r="I70" s="5" t="s">
        <v>20</v>
      </c>
      <c r="J70" s="40" t="s">
        <v>428</v>
      </c>
      <c r="K70" s="40" t="s">
        <v>429</v>
      </c>
      <c r="L70" s="31"/>
    </row>
    <row r="71" spans="1:12" ht="14.25" customHeight="1">
      <c r="A71" s="45"/>
      <c r="B71" s="320"/>
      <c r="C71" s="318"/>
      <c r="D71" s="271"/>
      <c r="E71" s="18"/>
      <c r="F71" s="5" t="s">
        <v>430</v>
      </c>
      <c r="G71" s="26"/>
      <c r="H71" s="26"/>
      <c r="I71" s="5" t="s">
        <v>20</v>
      </c>
      <c r="J71" s="40" t="s">
        <v>431</v>
      </c>
      <c r="K71" s="40" t="s">
        <v>432</v>
      </c>
      <c r="L71" s="31"/>
    </row>
    <row r="72" spans="1:12" ht="14.25" customHeight="1">
      <c r="A72" s="45"/>
      <c r="B72" s="320"/>
      <c r="C72" s="318"/>
      <c r="D72" s="271"/>
      <c r="E72" s="18"/>
      <c r="F72" s="5" t="s">
        <v>433</v>
      </c>
      <c r="G72" s="26"/>
      <c r="H72" s="26"/>
      <c r="I72" s="5" t="s">
        <v>20</v>
      </c>
      <c r="J72" s="40" t="s">
        <v>434</v>
      </c>
      <c r="K72" s="40" t="s">
        <v>435</v>
      </c>
      <c r="L72" s="31"/>
    </row>
    <row r="73" spans="1:12" ht="14.25" customHeight="1">
      <c r="A73" s="45"/>
      <c r="B73" s="320"/>
      <c r="C73" s="318"/>
      <c r="D73" s="271"/>
      <c r="E73" s="18"/>
      <c r="F73" s="5" t="s">
        <v>436</v>
      </c>
      <c r="G73" s="26"/>
      <c r="H73" s="26"/>
      <c r="I73" s="5" t="s">
        <v>20</v>
      </c>
      <c r="J73" s="40" t="s">
        <v>437</v>
      </c>
      <c r="K73" s="40" t="s">
        <v>438</v>
      </c>
      <c r="L73" s="31"/>
    </row>
    <row r="74" spans="1:12" ht="14.25" customHeight="1">
      <c r="A74" s="45"/>
      <c r="B74" s="320"/>
      <c r="C74" s="318"/>
      <c r="D74" s="271"/>
      <c r="E74" s="18"/>
      <c r="F74" s="5" t="s">
        <v>439</v>
      </c>
      <c r="G74" s="26"/>
      <c r="H74" s="26"/>
      <c r="I74" s="5" t="s">
        <v>20</v>
      </c>
      <c r="J74" s="40" t="s">
        <v>440</v>
      </c>
      <c r="K74" s="40" t="s">
        <v>412</v>
      </c>
      <c r="L74" s="31"/>
    </row>
    <row r="75" spans="1:12" ht="14.25" customHeight="1">
      <c r="A75" s="45"/>
      <c r="B75" s="320"/>
      <c r="C75" s="318"/>
      <c r="D75" s="271"/>
      <c r="E75" s="18"/>
      <c r="F75" s="5" t="s">
        <v>441</v>
      </c>
      <c r="G75" s="26"/>
      <c r="H75" s="26"/>
      <c r="I75" s="5" t="s">
        <v>20</v>
      </c>
      <c r="J75" s="27">
        <v>20999</v>
      </c>
      <c r="K75" s="40" t="s">
        <v>387</v>
      </c>
      <c r="L75" s="31"/>
    </row>
    <row r="76" spans="1:12" ht="14.25" customHeight="1">
      <c r="A76" s="45"/>
      <c r="B76" s="320"/>
      <c r="C76" s="318"/>
      <c r="D76" s="271" t="s">
        <v>442</v>
      </c>
      <c r="E76" s="271" t="s">
        <v>350</v>
      </c>
      <c r="F76" s="5" t="s">
        <v>443</v>
      </c>
      <c r="G76" s="26"/>
      <c r="H76" s="26"/>
      <c r="I76" s="5" t="s">
        <v>120</v>
      </c>
      <c r="J76" s="40" t="s">
        <v>444</v>
      </c>
      <c r="K76" s="40" t="s">
        <v>53</v>
      </c>
      <c r="L76" s="31"/>
    </row>
    <row r="77" spans="1:12" ht="27.75" customHeight="1">
      <c r="A77" s="45"/>
      <c r="B77" s="320"/>
      <c r="C77" s="318"/>
      <c r="D77" s="271"/>
      <c r="E77" s="271"/>
      <c r="F77" s="5" t="s">
        <v>445</v>
      </c>
      <c r="G77" s="26"/>
      <c r="H77" s="26"/>
      <c r="I77" s="5" t="s">
        <v>120</v>
      </c>
      <c r="J77" s="41" t="s">
        <v>63</v>
      </c>
      <c r="K77" s="40" t="s">
        <v>446</v>
      </c>
      <c r="L77" s="31"/>
    </row>
    <row r="78" spans="1:12" ht="14.25" customHeight="1">
      <c r="A78" s="45"/>
      <c r="B78" s="320"/>
      <c r="C78" s="318"/>
      <c r="D78" s="271"/>
      <c r="E78" s="271" t="s">
        <v>352</v>
      </c>
      <c r="F78" s="5" t="s">
        <v>447</v>
      </c>
      <c r="G78" s="26"/>
      <c r="H78" s="26"/>
      <c r="I78" s="5" t="s">
        <v>120</v>
      </c>
      <c r="J78" s="40" t="s">
        <v>48</v>
      </c>
      <c r="K78" s="41" t="s">
        <v>448</v>
      </c>
      <c r="L78" s="31"/>
    </row>
    <row r="79" spans="1:12" ht="14.25" customHeight="1">
      <c r="A79" s="45"/>
      <c r="B79" s="320"/>
      <c r="C79" s="318"/>
      <c r="D79" s="271"/>
      <c r="E79" s="271"/>
      <c r="F79" s="5" t="s">
        <v>449</v>
      </c>
      <c r="G79" s="26"/>
      <c r="H79" s="26"/>
      <c r="I79" s="5" t="s">
        <v>120</v>
      </c>
      <c r="J79" s="40" t="s">
        <v>62</v>
      </c>
      <c r="K79" s="40" t="s">
        <v>450</v>
      </c>
      <c r="L79" s="31"/>
    </row>
    <row r="80" spans="1:12" ht="14.25" customHeight="1">
      <c r="A80" s="45"/>
      <c r="B80" s="320"/>
      <c r="C80" s="318"/>
      <c r="D80" s="271"/>
      <c r="E80" s="271"/>
      <c r="F80" s="5" t="s">
        <v>445</v>
      </c>
      <c r="G80" s="26"/>
      <c r="H80" s="26"/>
      <c r="I80" s="5" t="s">
        <v>120</v>
      </c>
      <c r="J80" s="27" t="s">
        <v>64</v>
      </c>
      <c r="K80" s="40" t="s">
        <v>56</v>
      </c>
      <c r="L80" s="31"/>
    </row>
    <row r="81" spans="1:12" ht="14.25" customHeight="1">
      <c r="A81" s="45"/>
      <c r="B81" s="320"/>
      <c r="C81" s="318"/>
      <c r="D81" s="271" t="s">
        <v>451</v>
      </c>
      <c r="E81" s="52"/>
      <c r="F81" s="5" t="s">
        <v>452</v>
      </c>
      <c r="G81" s="5" t="s">
        <v>184</v>
      </c>
      <c r="H81" s="26"/>
      <c r="I81" s="5" t="s">
        <v>453</v>
      </c>
      <c r="J81" s="27"/>
      <c r="K81" s="40" t="s">
        <v>454</v>
      </c>
      <c r="L81" s="31"/>
    </row>
    <row r="82" spans="1:12" ht="14.25" customHeight="1">
      <c r="A82" s="45"/>
      <c r="B82" s="320"/>
      <c r="C82" s="318"/>
      <c r="D82" s="271"/>
      <c r="E82" s="52"/>
      <c r="F82" s="26"/>
      <c r="G82" s="5" t="s">
        <v>302</v>
      </c>
      <c r="H82" s="26"/>
      <c r="I82" s="5" t="s">
        <v>453</v>
      </c>
      <c r="J82" s="40" t="s">
        <v>48</v>
      </c>
      <c r="K82" s="40" t="s">
        <v>455</v>
      </c>
      <c r="L82" s="31"/>
    </row>
    <row r="83" spans="1:12" ht="25" customHeight="1">
      <c r="A83" s="45"/>
      <c r="B83" s="320"/>
      <c r="C83" s="318"/>
      <c r="D83" s="271"/>
      <c r="E83" s="52"/>
      <c r="F83" s="26"/>
      <c r="G83" s="5" t="s">
        <v>456</v>
      </c>
      <c r="H83" s="26"/>
      <c r="I83" s="5" t="s">
        <v>453</v>
      </c>
      <c r="J83" s="40" t="s">
        <v>458</v>
      </c>
      <c r="K83" s="40" t="s">
        <v>290</v>
      </c>
      <c r="L83" s="31"/>
    </row>
    <row r="84" spans="1:12" ht="14.25" customHeight="1">
      <c r="A84" s="45"/>
      <c r="B84" s="320"/>
      <c r="C84" s="318"/>
      <c r="D84" s="271"/>
      <c r="E84" s="52"/>
      <c r="F84" s="5" t="s">
        <v>457</v>
      </c>
      <c r="G84" s="26"/>
      <c r="H84" s="26"/>
      <c r="I84" s="5" t="s">
        <v>453</v>
      </c>
      <c r="J84" s="40" t="s">
        <v>461</v>
      </c>
      <c r="K84" s="40" t="s">
        <v>459</v>
      </c>
      <c r="L84" s="31"/>
    </row>
    <row r="85" spans="1:12" ht="14.25" customHeight="1">
      <c r="A85" s="45"/>
      <c r="B85" s="320"/>
      <c r="C85" s="318"/>
      <c r="D85" s="271"/>
      <c r="E85" s="52"/>
      <c r="F85" s="5" t="s">
        <v>460</v>
      </c>
      <c r="G85" s="26"/>
      <c r="H85" s="26"/>
      <c r="I85" s="5" t="s">
        <v>453</v>
      </c>
      <c r="J85" s="40" t="s">
        <v>464</v>
      </c>
      <c r="K85" s="40" t="s">
        <v>462</v>
      </c>
      <c r="L85" s="31"/>
    </row>
    <row r="86" spans="1:12" ht="14.25" customHeight="1">
      <c r="A86" s="45"/>
      <c r="B86" s="320"/>
      <c r="C86" s="318"/>
      <c r="D86" s="271"/>
      <c r="E86" s="52"/>
      <c r="F86" s="5" t="s">
        <v>463</v>
      </c>
      <c r="G86" s="26"/>
      <c r="H86" s="26"/>
      <c r="I86" s="5" t="s">
        <v>453</v>
      </c>
      <c r="J86" s="40" t="s">
        <v>413</v>
      </c>
      <c r="K86" s="40" t="s">
        <v>465</v>
      </c>
      <c r="L86" s="31"/>
    </row>
    <row r="87" spans="1:12" ht="14.25" customHeight="1">
      <c r="A87" s="45"/>
      <c r="B87" s="320"/>
      <c r="C87" s="318"/>
      <c r="D87" s="271"/>
      <c r="E87" s="52"/>
      <c r="F87" s="5" t="s">
        <v>466</v>
      </c>
      <c r="G87" s="26"/>
      <c r="H87" s="26"/>
      <c r="I87" s="5" t="s">
        <v>453</v>
      </c>
      <c r="J87" s="40" t="s">
        <v>48</v>
      </c>
      <c r="K87" s="40" t="s">
        <v>467</v>
      </c>
      <c r="L87" s="31"/>
    </row>
    <row r="88" spans="1:12" ht="14.25" customHeight="1">
      <c r="A88" s="45"/>
      <c r="B88" s="320"/>
      <c r="C88" s="318"/>
      <c r="D88" s="271"/>
      <c r="E88" s="52"/>
      <c r="F88" s="5" t="s">
        <v>468</v>
      </c>
      <c r="G88" s="26"/>
      <c r="H88" s="26"/>
      <c r="I88" s="5" t="s">
        <v>453</v>
      </c>
      <c r="J88" s="40" t="s">
        <v>470</v>
      </c>
      <c r="K88" s="40" t="s">
        <v>469</v>
      </c>
      <c r="L88" s="31"/>
    </row>
    <row r="89" spans="1:12" ht="14.25" customHeight="1">
      <c r="A89" s="45"/>
      <c r="B89" s="320"/>
      <c r="C89" s="318"/>
      <c r="D89" s="271"/>
      <c r="E89" s="52"/>
      <c r="F89" s="5" t="s">
        <v>99</v>
      </c>
      <c r="G89" s="26"/>
      <c r="H89" s="26"/>
      <c r="I89" s="5" t="s">
        <v>453</v>
      </c>
      <c r="J89" s="40" t="s">
        <v>48</v>
      </c>
      <c r="K89" s="40" t="s">
        <v>471</v>
      </c>
      <c r="L89" s="31"/>
    </row>
    <row r="90" spans="1:12" ht="14.25" customHeight="1">
      <c r="A90" s="45"/>
      <c r="B90" s="320"/>
      <c r="C90" s="318"/>
      <c r="D90" s="271"/>
      <c r="E90" s="52"/>
      <c r="F90" s="5" t="s">
        <v>472</v>
      </c>
      <c r="G90" s="26"/>
      <c r="H90" s="26"/>
      <c r="I90" s="5" t="s">
        <v>453</v>
      </c>
      <c r="J90" s="40" t="s">
        <v>474</v>
      </c>
      <c r="K90" s="40" t="s">
        <v>48</v>
      </c>
      <c r="L90" s="31"/>
    </row>
    <row r="91" spans="1:12" ht="14.25" customHeight="1">
      <c r="A91" s="45"/>
      <c r="B91" s="320"/>
      <c r="C91" s="318"/>
      <c r="D91" s="271"/>
      <c r="E91" s="52"/>
      <c r="F91" s="5" t="s">
        <v>473</v>
      </c>
      <c r="G91" s="26"/>
      <c r="H91" s="26"/>
      <c r="I91" s="5" t="s">
        <v>453</v>
      </c>
      <c r="J91" s="40" t="s">
        <v>48</v>
      </c>
      <c r="K91" s="40" t="s">
        <v>475</v>
      </c>
      <c r="L91" s="31"/>
    </row>
    <row r="92" spans="1:12" ht="14.25" customHeight="1">
      <c r="A92" s="47"/>
      <c r="B92" s="320"/>
      <c r="C92" s="318"/>
      <c r="D92" s="271"/>
      <c r="E92" s="52"/>
      <c r="F92" s="5" t="s">
        <v>476</v>
      </c>
      <c r="G92" s="26"/>
      <c r="H92" s="26"/>
      <c r="I92" s="5" t="s">
        <v>453</v>
      </c>
      <c r="J92" s="40" t="s">
        <v>48</v>
      </c>
      <c r="K92" s="40" t="s">
        <v>48</v>
      </c>
      <c r="L92" s="31"/>
    </row>
    <row r="93" spans="1:12" ht="14.25" customHeight="1">
      <c r="A93" s="48"/>
      <c r="B93" s="320"/>
      <c r="C93" s="318"/>
      <c r="D93" s="271"/>
      <c r="E93" s="52"/>
      <c r="F93" s="5" t="s">
        <v>477</v>
      </c>
      <c r="G93" s="26"/>
      <c r="H93" s="26"/>
      <c r="I93" s="5" t="s">
        <v>453</v>
      </c>
      <c r="J93" s="40" t="s">
        <v>478</v>
      </c>
      <c r="K93" s="40" t="s">
        <v>48</v>
      </c>
      <c r="L93" s="31"/>
    </row>
    <row r="94" spans="1:12" ht="14.25" customHeight="1">
      <c r="A94" s="49"/>
      <c r="B94" s="320"/>
      <c r="C94" s="318"/>
      <c r="D94" s="271"/>
      <c r="E94" s="52"/>
      <c r="F94" s="5" t="s">
        <v>456</v>
      </c>
      <c r="G94" s="26"/>
      <c r="H94" s="26"/>
      <c r="I94" s="5" t="s">
        <v>453</v>
      </c>
      <c r="J94" s="40" t="s">
        <v>481</v>
      </c>
      <c r="K94" s="40" t="s">
        <v>48</v>
      </c>
      <c r="L94" s="31"/>
    </row>
    <row r="95" spans="1:12" ht="14.25" customHeight="1">
      <c r="A95" s="49"/>
      <c r="B95" s="320"/>
      <c r="C95" s="318"/>
      <c r="D95" s="271"/>
      <c r="E95" s="52"/>
      <c r="F95" s="5" t="s">
        <v>479</v>
      </c>
      <c r="G95" s="26"/>
      <c r="H95" s="26"/>
      <c r="I95" s="5" t="s">
        <v>480</v>
      </c>
      <c r="J95" s="46">
        <v>3.9600000000000003E-2</v>
      </c>
      <c r="K95" s="40" t="s">
        <v>269</v>
      </c>
      <c r="L95" s="31"/>
    </row>
    <row r="96" spans="1:12" ht="14.25" customHeight="1">
      <c r="A96" s="49"/>
      <c r="B96" s="320"/>
      <c r="C96" s="318"/>
      <c r="D96" s="271"/>
      <c r="E96" s="52"/>
      <c r="F96" s="5" t="s">
        <v>482</v>
      </c>
      <c r="G96" s="26"/>
      <c r="H96" s="26"/>
      <c r="I96" s="5" t="s">
        <v>120</v>
      </c>
      <c r="J96" s="27" t="s">
        <v>481</v>
      </c>
      <c r="K96" s="27" t="s">
        <v>269</v>
      </c>
      <c r="L96" s="31"/>
    </row>
    <row r="97" spans="1:12" ht="14.25" customHeight="1">
      <c r="A97" s="49"/>
      <c r="B97" s="320"/>
      <c r="C97" s="318"/>
      <c r="D97" s="271"/>
      <c r="E97" s="52"/>
      <c r="F97" s="5" t="s">
        <v>483</v>
      </c>
      <c r="G97" s="26"/>
      <c r="H97" s="26"/>
      <c r="I97" s="5" t="s">
        <v>120</v>
      </c>
      <c r="J97" s="46">
        <v>5</v>
      </c>
      <c r="K97" s="27">
        <v>9</v>
      </c>
      <c r="L97" s="31"/>
    </row>
    <row r="98" spans="1:12" ht="25" customHeight="1">
      <c r="A98" s="49"/>
      <c r="B98" s="320"/>
      <c r="C98" s="318"/>
      <c r="D98" s="271" t="s">
        <v>484</v>
      </c>
      <c r="E98" s="52"/>
      <c r="F98" s="5" t="s">
        <v>485</v>
      </c>
      <c r="G98" s="26"/>
      <c r="H98" s="26"/>
      <c r="I98" s="5" t="s">
        <v>268</v>
      </c>
      <c r="J98" s="27">
        <v>8</v>
      </c>
      <c r="K98" s="40" t="s">
        <v>233</v>
      </c>
      <c r="L98" s="31"/>
    </row>
    <row r="99" spans="1:12" ht="25" customHeight="1">
      <c r="A99" s="49"/>
      <c r="B99" s="320"/>
      <c r="C99" s="318"/>
      <c r="D99" s="271"/>
      <c r="E99" s="52"/>
      <c r="F99" s="5" t="s">
        <v>486</v>
      </c>
      <c r="G99" s="26"/>
      <c r="H99" s="26"/>
      <c r="I99" s="5" t="s">
        <v>120</v>
      </c>
      <c r="J99" s="27">
        <v>100</v>
      </c>
      <c r="K99" s="27" t="s">
        <v>487</v>
      </c>
      <c r="L99" s="31"/>
    </row>
    <row r="100" spans="1:12" ht="54.25" customHeight="1">
      <c r="A100" s="49"/>
      <c r="B100" s="320"/>
      <c r="C100" s="318"/>
      <c r="D100" s="271"/>
      <c r="E100" s="52"/>
      <c r="F100" s="5" t="s">
        <v>488</v>
      </c>
      <c r="G100" s="26"/>
      <c r="H100" s="26"/>
      <c r="I100" s="5"/>
      <c r="J100" s="27" t="s">
        <v>489</v>
      </c>
      <c r="K100" s="27" t="s">
        <v>490</v>
      </c>
      <c r="L100" s="31"/>
    </row>
    <row r="101" spans="1:12" ht="25" customHeight="1">
      <c r="A101" s="49"/>
      <c r="B101" s="320"/>
      <c r="C101" s="318"/>
      <c r="D101" s="271"/>
      <c r="E101" s="52"/>
      <c r="F101" s="5" t="s">
        <v>491</v>
      </c>
      <c r="G101" s="26"/>
      <c r="H101" s="26"/>
      <c r="I101" s="5" t="s">
        <v>20</v>
      </c>
      <c r="J101" s="27">
        <v>11</v>
      </c>
      <c r="K101" s="40" t="s">
        <v>492</v>
      </c>
      <c r="L101" s="31"/>
    </row>
    <row r="102" spans="1:12" ht="34.25" customHeight="1">
      <c r="A102" s="49"/>
      <c r="B102" s="320"/>
      <c r="C102" s="318"/>
      <c r="D102" s="271"/>
      <c r="E102" s="52"/>
      <c r="F102" s="5" t="s">
        <v>493</v>
      </c>
      <c r="G102" s="26"/>
      <c r="H102" s="26"/>
      <c r="I102" s="5" t="s">
        <v>20</v>
      </c>
      <c r="J102" s="27">
        <v>8</v>
      </c>
      <c r="K102" s="40" t="s">
        <v>233</v>
      </c>
      <c r="L102" s="31"/>
    </row>
    <row r="103" spans="1:12" ht="34.25" customHeight="1">
      <c r="A103" s="49"/>
      <c r="B103" s="320"/>
      <c r="C103" s="318"/>
      <c r="D103" s="271"/>
      <c r="E103" s="52"/>
      <c r="F103" s="5" t="s">
        <v>494</v>
      </c>
      <c r="G103" s="26"/>
      <c r="H103" s="26"/>
      <c r="I103" s="5" t="s">
        <v>120</v>
      </c>
      <c r="J103" s="228">
        <v>1</v>
      </c>
      <c r="K103" s="27">
        <v>100</v>
      </c>
      <c r="L103" s="31"/>
    </row>
    <row r="104" spans="1:12" ht="73.5" customHeight="1">
      <c r="B104" s="320"/>
      <c r="C104" s="318"/>
      <c r="D104" s="271"/>
      <c r="E104" s="271" t="s">
        <v>495</v>
      </c>
      <c r="F104" s="5" t="s">
        <v>496</v>
      </c>
      <c r="G104" s="26"/>
      <c r="H104" s="5" t="s">
        <v>497</v>
      </c>
      <c r="I104" s="5" t="s">
        <v>237</v>
      </c>
      <c r="J104" s="5" t="s">
        <v>497</v>
      </c>
      <c r="K104" s="5" t="s">
        <v>497</v>
      </c>
      <c r="L104" s="31"/>
    </row>
    <row r="105" spans="1:12" ht="34.25" customHeight="1">
      <c r="B105" s="320"/>
      <c r="C105" s="318"/>
      <c r="D105" s="271"/>
      <c r="E105" s="271"/>
      <c r="F105" s="5" t="s">
        <v>498</v>
      </c>
      <c r="G105" s="26"/>
      <c r="H105" s="26"/>
      <c r="I105" s="5" t="s">
        <v>268</v>
      </c>
      <c r="J105" s="27">
        <v>0</v>
      </c>
      <c r="K105" s="40" t="s">
        <v>48</v>
      </c>
      <c r="L105" s="31"/>
    </row>
    <row r="106" spans="1:12" ht="14.25" customHeight="1">
      <c r="B106" s="320"/>
      <c r="C106" s="318"/>
      <c r="D106" s="271"/>
      <c r="E106" s="271"/>
      <c r="F106" s="5" t="s">
        <v>499</v>
      </c>
      <c r="G106" s="26"/>
      <c r="H106" s="26"/>
      <c r="I106" s="5" t="s">
        <v>268</v>
      </c>
      <c r="J106" s="27">
        <v>0</v>
      </c>
      <c r="K106" s="40" t="s">
        <v>48</v>
      </c>
      <c r="L106" s="31"/>
    </row>
    <row r="107" spans="1:12" ht="14.25" customHeight="1">
      <c r="B107" s="320"/>
      <c r="C107" s="318"/>
      <c r="D107" s="271"/>
      <c r="E107" s="271"/>
      <c r="F107" s="5" t="s">
        <v>500</v>
      </c>
      <c r="G107" s="26"/>
      <c r="H107" s="26"/>
      <c r="I107" s="5" t="s">
        <v>268</v>
      </c>
      <c r="J107" s="27">
        <v>0</v>
      </c>
      <c r="K107" s="40" t="s">
        <v>48</v>
      </c>
      <c r="L107" s="31"/>
    </row>
    <row r="108" spans="1:12" ht="14.25" customHeight="1">
      <c r="B108" s="320"/>
      <c r="C108" s="318"/>
      <c r="D108" s="271"/>
      <c r="E108" s="271"/>
      <c r="F108" s="5" t="s">
        <v>501</v>
      </c>
      <c r="G108" s="26"/>
      <c r="H108" s="26"/>
      <c r="I108" s="5" t="s">
        <v>268</v>
      </c>
      <c r="J108" s="27">
        <v>0</v>
      </c>
      <c r="K108" s="40" t="s">
        <v>48</v>
      </c>
      <c r="L108" s="31"/>
    </row>
    <row r="109" spans="1:12" ht="15.75" customHeight="1">
      <c r="B109" s="320"/>
      <c r="C109" s="318"/>
      <c r="D109" s="271"/>
      <c r="E109" s="18"/>
      <c r="F109" s="5" t="s">
        <v>502</v>
      </c>
      <c r="G109" s="26"/>
      <c r="H109" s="5"/>
      <c r="I109" s="5" t="s">
        <v>120</v>
      </c>
      <c r="J109" s="51">
        <v>0</v>
      </c>
      <c r="K109" s="51"/>
      <c r="L109" s="31"/>
    </row>
    <row r="110" spans="1:12" ht="44.25" customHeight="1">
      <c r="B110" s="320"/>
      <c r="C110" s="318"/>
      <c r="D110" s="271"/>
      <c r="E110" s="322" t="s">
        <v>505</v>
      </c>
      <c r="F110" s="5" t="s">
        <v>503</v>
      </c>
      <c r="G110" s="5"/>
      <c r="H110" s="5" t="s">
        <v>504</v>
      </c>
      <c r="I110" s="5" t="s">
        <v>20</v>
      </c>
      <c r="J110" s="40" t="s">
        <v>48</v>
      </c>
      <c r="K110" s="40" t="s">
        <v>48</v>
      </c>
      <c r="L110" s="31"/>
    </row>
    <row r="111" spans="1:12" ht="14.25" customHeight="1">
      <c r="B111" s="320"/>
      <c r="C111" s="318"/>
      <c r="D111" s="271"/>
      <c r="E111" s="323"/>
      <c r="F111" s="5" t="s">
        <v>506</v>
      </c>
      <c r="G111" s="26"/>
      <c r="H111" s="26"/>
      <c r="I111" s="5" t="s">
        <v>120</v>
      </c>
      <c r="J111" s="40" t="s">
        <v>48</v>
      </c>
      <c r="K111" s="40" t="s">
        <v>48</v>
      </c>
      <c r="L111" s="31"/>
    </row>
    <row r="112" spans="1:12" ht="25" customHeight="1">
      <c r="B112" s="320"/>
      <c r="C112" s="318"/>
      <c r="D112" s="271"/>
      <c r="E112" s="323"/>
      <c r="F112" s="5" t="s">
        <v>507</v>
      </c>
      <c r="G112" s="26"/>
      <c r="H112" s="26"/>
      <c r="I112" s="5" t="s">
        <v>120</v>
      </c>
      <c r="J112" s="46">
        <v>0</v>
      </c>
      <c r="K112" s="27" t="s">
        <v>508</v>
      </c>
      <c r="L112" s="31"/>
    </row>
    <row r="113" spans="2:12" ht="14.25" customHeight="1">
      <c r="B113" s="320"/>
      <c r="C113" s="318"/>
      <c r="D113" s="271"/>
      <c r="E113" s="323"/>
      <c r="F113" s="5" t="s">
        <v>509</v>
      </c>
      <c r="G113" s="26"/>
      <c r="H113" s="26"/>
      <c r="I113" s="5" t="s">
        <v>268</v>
      </c>
      <c r="J113" s="40" t="s">
        <v>281</v>
      </c>
      <c r="K113" s="40" t="s">
        <v>48</v>
      </c>
      <c r="L113" s="31"/>
    </row>
    <row r="114" spans="2:12" ht="14.25" customHeight="1">
      <c r="B114" s="320"/>
      <c r="C114" s="318"/>
      <c r="D114" s="271"/>
      <c r="E114" s="323"/>
      <c r="F114" s="5" t="s">
        <v>510</v>
      </c>
      <c r="G114" s="26"/>
      <c r="H114" s="26"/>
      <c r="I114" s="5" t="s">
        <v>120</v>
      </c>
      <c r="J114" s="46">
        <v>3</v>
      </c>
      <c r="K114" s="27" t="s">
        <v>508</v>
      </c>
      <c r="L114" s="31"/>
    </row>
    <row r="115" spans="2:12" ht="25" customHeight="1">
      <c r="B115" s="321"/>
      <c r="C115" s="318"/>
      <c r="D115" s="271"/>
      <c r="E115" s="324"/>
      <c r="F115" s="5" t="s">
        <v>511</v>
      </c>
      <c r="G115" s="26"/>
      <c r="H115" s="26"/>
      <c r="I115" s="5" t="s">
        <v>120</v>
      </c>
      <c r="J115" s="46">
        <v>100</v>
      </c>
      <c r="K115" s="27" t="s">
        <v>508</v>
      </c>
      <c r="L115" s="31"/>
    </row>
    <row r="116" spans="2:12" ht="14.25" customHeight="1">
      <c r="B116" s="54"/>
      <c r="C116" s="34"/>
      <c r="D116" s="34"/>
      <c r="E116" s="34"/>
      <c r="F116" s="34"/>
      <c r="G116" s="34"/>
      <c r="H116" s="34"/>
      <c r="I116" s="34"/>
      <c r="J116" s="34"/>
      <c r="K116" s="34"/>
    </row>
  </sheetData>
  <mergeCells count="25">
    <mergeCell ref="D67:D75"/>
    <mergeCell ref="E76:E77"/>
    <mergeCell ref="E78:E80"/>
    <mergeCell ref="D76:D80"/>
    <mergeCell ref="B27:K27"/>
    <mergeCell ref="B28:K28"/>
    <mergeCell ref="E30:E49"/>
    <mergeCell ref="D30:D49"/>
    <mergeCell ref="D54:D58"/>
    <mergeCell ref="C30:C115"/>
    <mergeCell ref="B30:B115"/>
    <mergeCell ref="D81:D97"/>
    <mergeCell ref="D50:D53"/>
    <mergeCell ref="E50:E53"/>
    <mergeCell ref="D98:D103"/>
    <mergeCell ref="E104:E108"/>
    <mergeCell ref="D104:D115"/>
    <mergeCell ref="E110:E115"/>
    <mergeCell ref="D59:D61"/>
    <mergeCell ref="D62:D66"/>
    <mergeCell ref="D3:D12"/>
    <mergeCell ref="C3:C26"/>
    <mergeCell ref="B3:B26"/>
    <mergeCell ref="D22:D26"/>
    <mergeCell ref="D13:D21"/>
  </mergeCells>
  <pageMargins left="0.75" right="0.75" top="1" bottom="1" header="0.5" footer="0.5"/>
  <headerFooter>
    <oddHeader>&amp;R&amp;"Arial"&amp;8&amp;K000000 [OFFICIAL]&amp;1#_x000D_</oddHeader>
  </headerFooter>
  <ignoredErrors>
    <ignoredError sqref="K99 K101:K102 K41:K44 J43 K31:K40 J45:K49 K50:K52 J53:K53 K54:K58 J59:K61 K6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499984740745262"/>
    <pageSetUpPr fitToPage="1"/>
  </sheetPr>
  <dimension ref="A1:O37"/>
  <sheetViews>
    <sheetView showRuler="0" workbookViewId="0">
      <selection activeCell="H11" sqref="H11"/>
    </sheetView>
  </sheetViews>
  <sheetFormatPr baseColWidth="10" defaultColWidth="13.1640625" defaultRowHeight="13"/>
  <cols>
    <col min="1" max="1" width="2.1640625" customWidth="1"/>
    <col min="2" max="2" width="7.83203125" customWidth="1"/>
    <col min="3" max="3" width="8.5" customWidth="1"/>
    <col min="4" max="4" width="26.5" customWidth="1"/>
    <col min="5" max="5" width="17" customWidth="1"/>
    <col min="6" max="6" width="50.5" customWidth="1"/>
    <col min="7" max="7" width="36.6640625" customWidth="1"/>
    <col min="8" max="13" width="12.6640625" customWidth="1"/>
    <col min="14" max="14" width="12.6640625" hidden="1" customWidth="1"/>
    <col min="15" max="15" width="13.6640625" customWidth="1"/>
  </cols>
  <sheetData>
    <row r="1" spans="1:15" ht="25" customHeight="1">
      <c r="A1" s="1"/>
    </row>
    <row r="2" spans="1:15" ht="25" customHeight="1">
      <c r="A2" s="1"/>
      <c r="B2" s="169" t="s">
        <v>2</v>
      </c>
      <c r="C2" s="2" t="s">
        <v>3</v>
      </c>
      <c r="D2" s="288" t="s">
        <v>262</v>
      </c>
      <c r="E2" s="288"/>
      <c r="F2" s="2" t="s">
        <v>5</v>
      </c>
      <c r="G2" s="2" t="s">
        <v>69</v>
      </c>
      <c r="H2" s="2" t="s">
        <v>7</v>
      </c>
      <c r="I2" s="3" t="s">
        <v>8</v>
      </c>
      <c r="J2" s="3" t="s">
        <v>9</v>
      </c>
      <c r="K2" s="3" t="s">
        <v>10</v>
      </c>
      <c r="L2" s="3" t="s">
        <v>11</v>
      </c>
      <c r="M2" s="3" t="s">
        <v>12</v>
      </c>
      <c r="N2" s="3" t="s">
        <v>13</v>
      </c>
    </row>
    <row r="3" spans="1:15" ht="14.25" customHeight="1">
      <c r="A3" s="1"/>
      <c r="B3" s="327"/>
      <c r="C3" s="268" t="s">
        <v>512</v>
      </c>
      <c r="D3" s="272" t="s">
        <v>513</v>
      </c>
      <c r="E3" s="272" t="s">
        <v>514</v>
      </c>
      <c r="F3" s="5" t="s">
        <v>515</v>
      </c>
      <c r="G3" s="272" t="s">
        <v>19</v>
      </c>
      <c r="H3" s="5" t="s">
        <v>516</v>
      </c>
      <c r="I3" s="160">
        <v>5575</v>
      </c>
      <c r="J3" s="160">
        <v>7197</v>
      </c>
      <c r="K3" s="160">
        <v>5562</v>
      </c>
      <c r="L3" s="160">
        <v>6702</v>
      </c>
      <c r="M3" s="33"/>
      <c r="N3" s="33"/>
      <c r="O3" s="10"/>
    </row>
    <row r="4" spans="1:15" ht="14.25" customHeight="1">
      <c r="A4" s="1"/>
      <c r="B4" s="328"/>
      <c r="C4" s="268"/>
      <c r="D4" s="272"/>
      <c r="E4" s="272"/>
      <c r="F4" s="5" t="s">
        <v>517</v>
      </c>
      <c r="G4" s="272"/>
      <c r="H4" s="5" t="s">
        <v>516</v>
      </c>
      <c r="I4" s="160">
        <v>9457</v>
      </c>
      <c r="J4" s="160">
        <v>10224</v>
      </c>
      <c r="K4" s="160">
        <v>10720</v>
      </c>
      <c r="L4" s="160">
        <v>10426</v>
      </c>
      <c r="M4" s="33"/>
      <c r="N4" s="33"/>
      <c r="O4" s="10"/>
    </row>
    <row r="5" spans="1:15" ht="14.25" customHeight="1">
      <c r="A5" s="7"/>
      <c r="B5" s="328"/>
      <c r="C5" s="268"/>
      <c r="D5" s="272"/>
      <c r="E5" s="272"/>
      <c r="F5" s="5" t="s">
        <v>518</v>
      </c>
      <c r="G5" s="272"/>
      <c r="H5" s="5" t="s">
        <v>516</v>
      </c>
      <c r="I5" s="160">
        <v>7389</v>
      </c>
      <c r="J5" s="160">
        <v>7060</v>
      </c>
      <c r="K5" s="160">
        <v>11073</v>
      </c>
      <c r="L5" s="160">
        <v>12513</v>
      </c>
      <c r="M5" s="33"/>
      <c r="N5" s="33"/>
      <c r="O5" s="10"/>
    </row>
    <row r="6" spans="1:15" ht="14.25" customHeight="1">
      <c r="A6" s="8"/>
      <c r="B6" s="328"/>
      <c r="C6" s="268"/>
      <c r="D6" s="272"/>
      <c r="E6" s="272"/>
      <c r="F6" s="5" t="s">
        <v>519</v>
      </c>
      <c r="G6" s="272"/>
      <c r="H6" s="5" t="s">
        <v>516</v>
      </c>
      <c r="I6" s="160">
        <v>22420</v>
      </c>
      <c r="J6" s="160">
        <v>24481</v>
      </c>
      <c r="K6" s="160">
        <v>27355</v>
      </c>
      <c r="L6" s="160">
        <v>29642</v>
      </c>
      <c r="M6" s="33"/>
      <c r="N6" s="33"/>
      <c r="O6" s="10"/>
    </row>
    <row r="7" spans="1:15" ht="14.25" customHeight="1">
      <c r="A7" s="8"/>
      <c r="B7" s="328"/>
      <c r="C7" s="268"/>
      <c r="D7" s="272"/>
      <c r="E7" s="272" t="s">
        <v>520</v>
      </c>
      <c r="F7" s="5" t="s">
        <v>521</v>
      </c>
      <c r="G7" s="272"/>
      <c r="H7" s="5" t="s">
        <v>516</v>
      </c>
      <c r="I7" s="160">
        <v>2041</v>
      </c>
      <c r="J7" s="160">
        <v>4489</v>
      </c>
      <c r="K7" s="160">
        <v>3174</v>
      </c>
      <c r="L7" s="160">
        <v>2750</v>
      </c>
      <c r="M7" s="33"/>
      <c r="N7" s="33"/>
      <c r="O7" s="10"/>
    </row>
    <row r="8" spans="1:15" ht="14.25" customHeight="1">
      <c r="A8" s="8"/>
      <c r="B8" s="328"/>
      <c r="C8" s="268"/>
      <c r="D8" s="272"/>
      <c r="E8" s="272"/>
      <c r="F8" s="5" t="s">
        <v>522</v>
      </c>
      <c r="G8" s="272"/>
      <c r="H8" s="5" t="s">
        <v>516</v>
      </c>
      <c r="I8" s="160">
        <v>3939</v>
      </c>
      <c r="J8" s="160">
        <v>3392</v>
      </c>
      <c r="K8" s="160">
        <v>3361</v>
      </c>
      <c r="L8" s="160">
        <v>3168</v>
      </c>
      <c r="M8" s="33"/>
      <c r="N8" s="33"/>
      <c r="O8" s="10"/>
    </row>
    <row r="9" spans="1:15" ht="14.25" customHeight="1">
      <c r="A9" s="8"/>
      <c r="B9" s="328"/>
      <c r="C9" s="268"/>
      <c r="D9" s="272"/>
      <c r="E9" s="272"/>
      <c r="F9" s="5" t="s">
        <v>523</v>
      </c>
      <c r="G9" s="272"/>
      <c r="H9" s="5" t="s">
        <v>516</v>
      </c>
      <c r="I9" s="160">
        <v>9123</v>
      </c>
      <c r="J9" s="160">
        <v>9832</v>
      </c>
      <c r="K9" s="160">
        <v>9115</v>
      </c>
      <c r="L9" s="160">
        <v>9250</v>
      </c>
      <c r="M9" s="33"/>
      <c r="N9" s="33"/>
      <c r="O9" s="10"/>
    </row>
    <row r="10" spans="1:15" ht="14.25" customHeight="1">
      <c r="A10" s="9"/>
      <c r="B10" s="328"/>
      <c r="C10" s="268"/>
      <c r="D10" s="272"/>
      <c r="E10" s="272"/>
      <c r="F10" s="5" t="s">
        <v>524</v>
      </c>
      <c r="G10" s="272"/>
      <c r="H10" s="5" t="s">
        <v>516</v>
      </c>
      <c r="I10" s="160">
        <v>15102</v>
      </c>
      <c r="J10" s="160">
        <v>17713</v>
      </c>
      <c r="K10" s="160">
        <v>15650</v>
      </c>
      <c r="L10" s="160">
        <v>15167</v>
      </c>
      <c r="M10" s="33"/>
      <c r="N10" s="33"/>
      <c r="O10" s="10"/>
    </row>
    <row r="11" spans="1:15" ht="14.25" customHeight="1">
      <c r="A11" s="1"/>
      <c r="B11" s="328"/>
      <c r="C11" s="268"/>
      <c r="D11" s="272"/>
      <c r="E11" s="272" t="s">
        <v>525</v>
      </c>
      <c r="F11" s="5" t="s">
        <v>526</v>
      </c>
      <c r="G11" s="272"/>
      <c r="H11" s="5" t="s">
        <v>516</v>
      </c>
      <c r="I11" s="160">
        <v>7616</v>
      </c>
      <c r="J11" s="160">
        <v>11686</v>
      </c>
      <c r="K11" s="160">
        <v>8736</v>
      </c>
      <c r="L11" s="160">
        <v>9452</v>
      </c>
      <c r="M11" s="33"/>
      <c r="N11" s="33"/>
      <c r="O11" s="10"/>
    </row>
    <row r="12" spans="1:15" ht="14.25" customHeight="1">
      <c r="A12" s="1"/>
      <c r="B12" s="328"/>
      <c r="C12" s="268"/>
      <c r="D12" s="272"/>
      <c r="E12" s="272"/>
      <c r="F12" s="5" t="s">
        <v>527</v>
      </c>
      <c r="G12" s="272"/>
      <c r="H12" s="5" t="s">
        <v>516</v>
      </c>
      <c r="I12" s="160">
        <v>13396</v>
      </c>
      <c r="J12" s="160">
        <v>13616</v>
      </c>
      <c r="K12" s="160">
        <v>14081</v>
      </c>
      <c r="L12" s="160">
        <v>13594</v>
      </c>
      <c r="M12" s="33"/>
      <c r="N12" s="33"/>
      <c r="O12" s="10"/>
    </row>
    <row r="13" spans="1:15" ht="14.25" customHeight="1">
      <c r="A13" s="7"/>
      <c r="B13" s="328"/>
      <c r="C13" s="268"/>
      <c r="D13" s="272"/>
      <c r="E13" s="272"/>
      <c r="F13" s="5" t="s">
        <v>528</v>
      </c>
      <c r="G13" s="272"/>
      <c r="H13" s="5" t="s">
        <v>516</v>
      </c>
      <c r="I13" s="160">
        <v>16511</v>
      </c>
      <c r="J13" s="160">
        <v>16892</v>
      </c>
      <c r="K13" s="160">
        <v>20188</v>
      </c>
      <c r="L13" s="160">
        <v>21763</v>
      </c>
      <c r="M13" s="33"/>
      <c r="N13" s="33"/>
      <c r="O13" s="10"/>
    </row>
    <row r="14" spans="1:15" ht="14.25" customHeight="1">
      <c r="A14" s="1"/>
      <c r="B14" s="328"/>
      <c r="C14" s="268"/>
      <c r="D14" s="272"/>
      <c r="E14" s="272"/>
      <c r="F14" s="5" t="s">
        <v>529</v>
      </c>
      <c r="G14" s="272"/>
      <c r="H14" s="5" t="s">
        <v>516</v>
      </c>
      <c r="I14" s="160">
        <v>37523</v>
      </c>
      <c r="J14" s="160">
        <v>42193</v>
      </c>
      <c r="K14" s="160">
        <v>43005</v>
      </c>
      <c r="L14" s="160">
        <v>44809</v>
      </c>
      <c r="M14" s="33"/>
      <c r="N14" s="33"/>
      <c r="O14" s="10"/>
    </row>
    <row r="15" spans="1:15" ht="14.25" customHeight="1">
      <c r="A15" s="1"/>
      <c r="B15" s="328"/>
      <c r="C15" s="268"/>
      <c r="D15" s="272" t="s">
        <v>530</v>
      </c>
      <c r="E15" s="5" t="s">
        <v>531</v>
      </c>
      <c r="F15" s="5" t="s">
        <v>532</v>
      </c>
      <c r="G15" s="272" t="s">
        <v>19</v>
      </c>
      <c r="H15" s="5" t="s">
        <v>516</v>
      </c>
      <c r="I15" s="160">
        <v>366</v>
      </c>
      <c r="J15" s="160">
        <v>425</v>
      </c>
      <c r="K15" s="160">
        <v>556</v>
      </c>
      <c r="L15" s="160">
        <v>662</v>
      </c>
      <c r="M15" s="33"/>
      <c r="N15" s="33"/>
      <c r="O15" s="10"/>
    </row>
    <row r="16" spans="1:15" ht="14.25" customHeight="1">
      <c r="A16" s="1"/>
      <c r="B16" s="328"/>
      <c r="C16" s="268"/>
      <c r="D16" s="272"/>
      <c r="E16" s="5" t="s">
        <v>533</v>
      </c>
      <c r="F16" s="5" t="s">
        <v>534</v>
      </c>
      <c r="G16" s="272"/>
      <c r="H16" s="5" t="s">
        <v>516</v>
      </c>
      <c r="I16" s="160">
        <v>1246</v>
      </c>
      <c r="J16" s="160">
        <v>1105</v>
      </c>
      <c r="K16" s="160">
        <v>766</v>
      </c>
      <c r="L16" s="160">
        <v>676</v>
      </c>
      <c r="M16" s="33"/>
      <c r="N16" s="33"/>
      <c r="O16" s="10"/>
    </row>
    <row r="17" spans="1:15" ht="14.25" customHeight="1">
      <c r="A17" s="1"/>
      <c r="B17" s="328"/>
      <c r="C17" s="268"/>
      <c r="D17" s="272"/>
      <c r="E17" s="5" t="s">
        <v>525</v>
      </c>
      <c r="F17" s="5" t="s">
        <v>535</v>
      </c>
      <c r="G17" s="272"/>
      <c r="H17" s="5" t="s">
        <v>516</v>
      </c>
      <c r="I17" s="160">
        <v>1611</v>
      </c>
      <c r="J17" s="160">
        <v>1530</v>
      </c>
      <c r="K17" s="160">
        <v>1323</v>
      </c>
      <c r="L17" s="160">
        <v>1338</v>
      </c>
      <c r="M17" s="33"/>
      <c r="N17" s="33"/>
      <c r="O17" s="10"/>
    </row>
    <row r="18" spans="1:15" ht="14.25" customHeight="1">
      <c r="A18" s="1"/>
      <c r="B18" s="328"/>
      <c r="C18" s="268"/>
      <c r="D18" s="272" t="s">
        <v>536</v>
      </c>
      <c r="E18" s="272"/>
      <c r="F18" s="5" t="s">
        <v>537</v>
      </c>
      <c r="G18" s="272" t="s">
        <v>19</v>
      </c>
      <c r="H18" s="5" t="s">
        <v>516</v>
      </c>
      <c r="I18" s="160">
        <v>9878</v>
      </c>
      <c r="J18" s="160">
        <v>9345</v>
      </c>
      <c r="K18" s="160">
        <v>9733</v>
      </c>
      <c r="L18" s="160">
        <v>9815</v>
      </c>
      <c r="M18" s="33"/>
      <c r="N18" s="33"/>
      <c r="O18" s="10"/>
    </row>
    <row r="19" spans="1:15" ht="23">
      <c r="A19" s="1"/>
      <c r="B19" s="328"/>
      <c r="C19" s="268"/>
      <c r="D19" s="272"/>
      <c r="E19" s="272"/>
      <c r="F19" s="5" t="s">
        <v>538</v>
      </c>
      <c r="G19" s="272"/>
      <c r="H19" s="5" t="s">
        <v>539</v>
      </c>
      <c r="I19" s="174">
        <v>2.07E-2</v>
      </c>
      <c r="J19" s="175">
        <v>-3.4299999999999997E-2</v>
      </c>
      <c r="K19" s="175">
        <v>5.7999999999999996E-3</v>
      </c>
      <c r="L19" s="175">
        <v>1.43E-2</v>
      </c>
      <c r="M19" s="33"/>
      <c r="N19" s="33"/>
      <c r="O19" s="10"/>
    </row>
    <row r="20" spans="1:15" ht="14.25" customHeight="1">
      <c r="A20" s="1"/>
      <c r="B20" s="328"/>
      <c r="C20" s="268"/>
      <c r="D20" s="272" t="s">
        <v>540</v>
      </c>
      <c r="E20" s="272"/>
      <c r="F20" s="5" t="s">
        <v>541</v>
      </c>
      <c r="G20" s="331" t="s">
        <v>19</v>
      </c>
      <c r="H20" s="5" t="s">
        <v>516</v>
      </c>
      <c r="I20" s="94">
        <v>112276</v>
      </c>
      <c r="J20" s="94">
        <v>118232</v>
      </c>
      <c r="K20" s="94">
        <v>117762</v>
      </c>
      <c r="L20" s="94">
        <v>93267</v>
      </c>
      <c r="M20" s="33"/>
      <c r="N20" s="33"/>
      <c r="O20" s="10"/>
    </row>
    <row r="21" spans="1:15" ht="14.25" customHeight="1">
      <c r="A21" s="1"/>
      <c r="B21" s="328"/>
      <c r="C21" s="268"/>
      <c r="D21" s="272"/>
      <c r="E21" s="272"/>
      <c r="F21" s="5" t="s">
        <v>542</v>
      </c>
      <c r="G21" s="331"/>
      <c r="H21" s="5" t="s">
        <v>516</v>
      </c>
      <c r="I21" s="94">
        <v>-2251</v>
      </c>
      <c r="J21" s="94">
        <v>-815</v>
      </c>
      <c r="K21" s="94">
        <v>683</v>
      </c>
      <c r="L21" s="94">
        <v>2514</v>
      </c>
      <c r="M21" s="33"/>
      <c r="N21" s="33"/>
      <c r="O21" s="10"/>
    </row>
    <row r="22" spans="1:15" ht="14.25" customHeight="1">
      <c r="A22" s="1"/>
      <c r="B22" s="328"/>
      <c r="C22" s="268"/>
      <c r="D22" s="272"/>
      <c r="E22" s="272"/>
      <c r="F22" s="5" t="s">
        <v>543</v>
      </c>
      <c r="G22" s="331"/>
      <c r="H22" s="5" t="s">
        <v>516</v>
      </c>
      <c r="I22" s="94">
        <v>84245</v>
      </c>
      <c r="J22" s="94">
        <v>89526</v>
      </c>
      <c r="K22" s="94">
        <v>83903</v>
      </c>
      <c r="L22" s="94">
        <v>61271</v>
      </c>
      <c r="M22" s="33"/>
      <c r="N22" s="33"/>
      <c r="O22" s="10"/>
    </row>
    <row r="23" spans="1:15" ht="14.25" customHeight="1">
      <c r="A23" s="1"/>
      <c r="B23" s="328"/>
      <c r="C23" s="268"/>
      <c r="D23" s="272"/>
      <c r="E23" s="272"/>
      <c r="F23" s="5" t="s">
        <v>544</v>
      </c>
      <c r="G23" s="5" t="s">
        <v>545</v>
      </c>
      <c r="H23" s="5" t="s">
        <v>539</v>
      </c>
      <c r="I23" s="189">
        <v>0.65800000000000003</v>
      </c>
      <c r="J23" s="190">
        <v>0.68899999999999995</v>
      </c>
      <c r="K23" s="190">
        <v>0.63600000000000001</v>
      </c>
      <c r="L23" s="190">
        <v>0.58799999999999997</v>
      </c>
      <c r="M23" s="33"/>
      <c r="N23" s="33"/>
      <c r="O23" s="10"/>
    </row>
    <row r="24" spans="1:15" ht="14.25" customHeight="1">
      <c r="A24" s="1"/>
      <c r="B24" s="328"/>
      <c r="C24" s="268"/>
      <c r="D24" s="272" t="s">
        <v>546</v>
      </c>
      <c r="E24" s="272" t="s">
        <v>531</v>
      </c>
      <c r="F24" s="5" t="s">
        <v>547</v>
      </c>
      <c r="G24" s="272" t="s">
        <v>19</v>
      </c>
      <c r="H24" s="5" t="s">
        <v>516</v>
      </c>
      <c r="I24" s="160">
        <v>1556</v>
      </c>
      <c r="J24" s="160">
        <v>1695</v>
      </c>
      <c r="K24" s="160">
        <v>1107</v>
      </c>
      <c r="L24" s="160">
        <v>2219</v>
      </c>
      <c r="M24" s="33"/>
      <c r="N24" s="33"/>
      <c r="O24" s="10"/>
    </row>
    <row r="25" spans="1:15" ht="14.25" customHeight="1">
      <c r="A25" s="1"/>
      <c r="B25" s="328"/>
      <c r="C25" s="268"/>
      <c r="D25" s="272"/>
      <c r="E25" s="272"/>
      <c r="F25" s="5" t="s">
        <v>548</v>
      </c>
      <c r="G25" s="272"/>
      <c r="H25" s="5" t="s">
        <v>516</v>
      </c>
      <c r="I25" s="160">
        <v>2282</v>
      </c>
      <c r="J25" s="160">
        <v>1651</v>
      </c>
      <c r="K25" s="160">
        <v>3417</v>
      </c>
      <c r="L25" s="160">
        <v>4066</v>
      </c>
      <c r="M25" s="33"/>
      <c r="N25" s="33"/>
      <c r="O25" s="10"/>
    </row>
    <row r="26" spans="1:15" ht="14.25" customHeight="1">
      <c r="A26" s="1"/>
      <c r="B26" s="328"/>
      <c r="C26" s="268"/>
      <c r="D26" s="272"/>
      <c r="E26" s="272"/>
      <c r="F26" s="5" t="s">
        <v>549</v>
      </c>
      <c r="G26" s="272"/>
      <c r="H26" s="5" t="s">
        <v>516</v>
      </c>
      <c r="I26" s="160">
        <v>1017</v>
      </c>
      <c r="J26" s="160">
        <v>701</v>
      </c>
      <c r="K26" s="160">
        <v>636</v>
      </c>
      <c r="L26" s="160">
        <v>306</v>
      </c>
      <c r="M26" s="33"/>
      <c r="N26" s="33"/>
      <c r="O26" s="10"/>
    </row>
    <row r="27" spans="1:15" ht="14.25" customHeight="1">
      <c r="A27" s="1"/>
      <c r="B27" s="328"/>
      <c r="C27" s="268"/>
      <c r="D27" s="272"/>
      <c r="E27" s="272" t="s">
        <v>533</v>
      </c>
      <c r="F27" s="5" t="s">
        <v>550</v>
      </c>
      <c r="G27" s="272"/>
      <c r="H27" s="5" t="s">
        <v>516</v>
      </c>
      <c r="I27" s="160">
        <v>1064</v>
      </c>
      <c r="J27" s="160">
        <v>1615</v>
      </c>
      <c r="K27" s="160">
        <v>432</v>
      </c>
      <c r="L27" s="160">
        <v>662</v>
      </c>
      <c r="M27" s="33"/>
      <c r="N27" s="33"/>
      <c r="O27" s="10"/>
    </row>
    <row r="28" spans="1:15" ht="14.25" customHeight="1">
      <c r="A28" s="1"/>
      <c r="B28" s="328"/>
      <c r="C28" s="268"/>
      <c r="D28" s="272"/>
      <c r="E28" s="272"/>
      <c r="F28" s="5" t="s">
        <v>551</v>
      </c>
      <c r="G28" s="272"/>
      <c r="H28" s="5" t="s">
        <v>516</v>
      </c>
      <c r="I28" s="160">
        <v>206</v>
      </c>
      <c r="J28" s="160">
        <v>65</v>
      </c>
      <c r="K28" s="160">
        <v>65</v>
      </c>
      <c r="L28" s="160">
        <v>65</v>
      </c>
      <c r="M28" s="33"/>
      <c r="N28" s="33"/>
      <c r="O28" s="10"/>
    </row>
    <row r="29" spans="1:15" ht="14.25" customHeight="1">
      <c r="A29" s="1"/>
      <c r="B29" s="328"/>
      <c r="C29" s="268"/>
      <c r="D29" s="272"/>
      <c r="E29" s="272"/>
      <c r="F29" s="5" t="s">
        <v>552</v>
      </c>
      <c r="G29" s="272"/>
      <c r="H29" s="5" t="s">
        <v>516</v>
      </c>
      <c r="I29" s="160">
        <v>8159</v>
      </c>
      <c r="J29" s="160">
        <v>9183</v>
      </c>
      <c r="K29" s="160">
        <v>9199</v>
      </c>
      <c r="L29" s="160">
        <v>8720</v>
      </c>
      <c r="M29" s="33"/>
      <c r="N29" s="33"/>
      <c r="O29" s="10"/>
    </row>
    <row r="30" spans="1:15" ht="14.25" customHeight="1">
      <c r="A30" s="1"/>
      <c r="B30" s="328"/>
      <c r="C30" s="268"/>
      <c r="D30" s="272"/>
      <c r="E30" s="272" t="s">
        <v>525</v>
      </c>
      <c r="F30" s="6" t="s">
        <v>526</v>
      </c>
      <c r="G30" s="272"/>
      <c r="H30" s="5" t="s">
        <v>516</v>
      </c>
      <c r="I30" s="160">
        <v>2620</v>
      </c>
      <c r="J30" s="160">
        <v>3310</v>
      </c>
      <c r="K30" s="160">
        <v>1539</v>
      </c>
      <c r="L30" s="160">
        <v>2881</v>
      </c>
      <c r="M30" s="33"/>
      <c r="N30" s="33"/>
      <c r="O30" s="10"/>
    </row>
    <row r="31" spans="1:15" ht="14.25" customHeight="1">
      <c r="A31" s="1"/>
      <c r="B31" s="328"/>
      <c r="C31" s="268"/>
      <c r="D31" s="272"/>
      <c r="E31" s="272"/>
      <c r="F31" s="6" t="s">
        <v>527</v>
      </c>
      <c r="G31" s="272"/>
      <c r="H31" s="5" t="s">
        <v>516</v>
      </c>
      <c r="I31" s="160">
        <v>2488</v>
      </c>
      <c r="J31" s="160">
        <v>1716</v>
      </c>
      <c r="K31" s="160">
        <v>3482</v>
      </c>
      <c r="L31" s="160">
        <v>4131</v>
      </c>
      <c r="M31" s="33"/>
      <c r="N31" s="33"/>
      <c r="O31" s="10"/>
    </row>
    <row r="32" spans="1:15" ht="14.25" customHeight="1">
      <c r="A32" s="1"/>
      <c r="B32" s="328"/>
      <c r="C32" s="268"/>
      <c r="D32" s="272"/>
      <c r="E32" s="272"/>
      <c r="F32" s="6" t="s">
        <v>553</v>
      </c>
      <c r="G32" s="272"/>
      <c r="H32" s="5" t="s">
        <v>516</v>
      </c>
      <c r="I32" s="160">
        <v>9176</v>
      </c>
      <c r="J32" s="160">
        <v>9884</v>
      </c>
      <c r="K32" s="160">
        <v>9834</v>
      </c>
      <c r="L32" s="160">
        <v>9026</v>
      </c>
      <c r="M32" s="33"/>
      <c r="N32" s="33"/>
      <c r="O32" s="10"/>
    </row>
    <row r="33" spans="1:15" ht="14.25" customHeight="1">
      <c r="A33" s="1"/>
      <c r="B33" s="328"/>
      <c r="C33" s="268"/>
      <c r="D33" s="272" t="s">
        <v>554</v>
      </c>
      <c r="E33" s="330"/>
      <c r="F33" s="6" t="s">
        <v>555</v>
      </c>
      <c r="G33" s="272" t="s">
        <v>19</v>
      </c>
      <c r="H33" s="5" t="s">
        <v>556</v>
      </c>
      <c r="I33" s="161">
        <v>0.42</v>
      </c>
      <c r="J33" s="161">
        <v>0.38</v>
      </c>
      <c r="K33" s="161">
        <v>0.39</v>
      </c>
      <c r="L33" s="161">
        <v>0.44</v>
      </c>
      <c r="M33" s="33"/>
      <c r="N33" s="33"/>
      <c r="O33" s="10"/>
    </row>
    <row r="34" spans="1:15" ht="14.25" customHeight="1">
      <c r="A34" s="1"/>
      <c r="B34" s="328"/>
      <c r="C34" s="268"/>
      <c r="D34" s="272"/>
      <c r="E34" s="330"/>
      <c r="F34" s="6" t="s">
        <v>557</v>
      </c>
      <c r="G34" s="272"/>
      <c r="H34" s="5" t="s">
        <v>556</v>
      </c>
      <c r="I34" s="161">
        <v>0.27700000000000002</v>
      </c>
      <c r="J34" s="161">
        <v>0.248</v>
      </c>
      <c r="K34" s="161">
        <v>0.26700000000000002</v>
      </c>
      <c r="L34" s="161">
        <v>0.29799999999999999</v>
      </c>
      <c r="M34" s="33"/>
      <c r="N34" s="33"/>
      <c r="O34" s="10"/>
    </row>
    <row r="35" spans="1:15" ht="14.25" customHeight="1">
      <c r="A35" s="1"/>
      <c r="B35" s="329"/>
      <c r="C35" s="268"/>
      <c r="D35" s="272"/>
      <c r="E35" s="330"/>
      <c r="F35" s="6" t="s">
        <v>558</v>
      </c>
      <c r="G35" s="272"/>
      <c r="H35" s="5" t="s">
        <v>556</v>
      </c>
      <c r="I35" s="161">
        <v>1.61</v>
      </c>
      <c r="J35" s="161">
        <v>1.73</v>
      </c>
      <c r="K35" s="161">
        <v>1.74</v>
      </c>
      <c r="L35" s="161">
        <v>2.0299999999999998</v>
      </c>
      <c r="M35" s="33"/>
      <c r="N35" s="33"/>
      <c r="O35" s="10"/>
    </row>
    <row r="36" spans="1:15" ht="145.5" customHeight="1">
      <c r="A36" s="11"/>
      <c r="B36" s="325" t="s">
        <v>986</v>
      </c>
      <c r="C36" s="326"/>
      <c r="D36" s="326"/>
      <c r="E36" s="326"/>
      <c r="F36" s="326"/>
      <c r="G36" s="326"/>
      <c r="H36" s="326"/>
      <c r="I36" s="326"/>
      <c r="J36" s="326"/>
      <c r="K36" s="326"/>
      <c r="L36" s="326"/>
      <c r="M36" s="326"/>
      <c r="N36" s="186"/>
    </row>
    <row r="37" spans="1:15" ht="15" customHeight="1">
      <c r="A37" s="1"/>
      <c r="I37" s="194"/>
      <c r="J37" s="194"/>
      <c r="K37" s="194"/>
      <c r="L37" s="194"/>
    </row>
  </sheetData>
  <mergeCells count="25">
    <mergeCell ref="E18:E19"/>
    <mergeCell ref="E24:E26"/>
    <mergeCell ref="E33:E35"/>
    <mergeCell ref="D33:D35"/>
    <mergeCell ref="G15:G17"/>
    <mergeCell ref="G18:G19"/>
    <mergeCell ref="G20:G22"/>
    <mergeCell ref="G24:G32"/>
    <mergeCell ref="D15:D17"/>
    <mergeCell ref="B36:M36"/>
    <mergeCell ref="D2:E2"/>
    <mergeCell ref="E3:E6"/>
    <mergeCell ref="D3:D14"/>
    <mergeCell ref="E7:E10"/>
    <mergeCell ref="G33:G35"/>
    <mergeCell ref="G3:G14"/>
    <mergeCell ref="E11:E14"/>
    <mergeCell ref="D24:D32"/>
    <mergeCell ref="E27:E29"/>
    <mergeCell ref="E30:E32"/>
    <mergeCell ref="C3:C35"/>
    <mergeCell ref="B3:B35"/>
    <mergeCell ref="D20:D23"/>
    <mergeCell ref="E20:E23"/>
    <mergeCell ref="D18:D19"/>
  </mergeCells>
  <pageMargins left="0.25" right="0.25" top="0.75" bottom="0.75" header="0.3" footer="0.3"/>
  <pageSetup paperSize="9" scale="60" fitToHeight="0" orientation="landscape" r:id="rId1"/>
  <headerFooter>
    <oddHeader>&amp;R&amp;"Arial"&amp;8&amp;K000000 [OFFICIAL]&amp;1#_x000D_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79998168889431442"/>
    <pageSetUpPr fitToPage="1"/>
  </sheetPr>
  <dimension ref="A1:N32"/>
  <sheetViews>
    <sheetView showRuler="0" topLeftCell="F1" workbookViewId="0">
      <selection activeCell="N15" sqref="N15"/>
    </sheetView>
  </sheetViews>
  <sheetFormatPr baseColWidth="10" defaultColWidth="13.1640625" defaultRowHeight="13"/>
  <cols>
    <col min="1" max="1" width="2.1640625" customWidth="1"/>
    <col min="2" max="2" width="7.83203125" customWidth="1"/>
    <col min="3" max="3" width="8.5" customWidth="1"/>
    <col min="4" max="4" width="19.5" customWidth="1"/>
    <col min="5" max="5" width="50.5" customWidth="1"/>
    <col min="6" max="6" width="36.6640625" customWidth="1"/>
    <col min="7" max="12" width="13.6640625" customWidth="1"/>
    <col min="13" max="13" width="13.6640625" hidden="1" customWidth="1"/>
    <col min="14" max="14" width="13.6640625" customWidth="1"/>
  </cols>
  <sheetData>
    <row r="1" spans="1:14" ht="25" customHeight="1">
      <c r="A1" s="1"/>
      <c r="B1" s="200"/>
    </row>
    <row r="2" spans="1:14" ht="25" customHeight="1">
      <c r="A2" s="1"/>
      <c r="B2" s="195" t="s">
        <v>2</v>
      </c>
      <c r="C2" s="55" t="s">
        <v>3</v>
      </c>
      <c r="D2" s="55" t="s">
        <v>262</v>
      </c>
      <c r="E2" s="55" t="s">
        <v>5</v>
      </c>
      <c r="F2" s="55" t="s">
        <v>6</v>
      </c>
      <c r="G2" s="55" t="s">
        <v>7</v>
      </c>
      <c r="H2" s="56" t="s">
        <v>8</v>
      </c>
      <c r="I2" s="57" t="s">
        <v>9</v>
      </c>
      <c r="J2" s="57" t="s">
        <v>10</v>
      </c>
      <c r="K2" s="57" t="s">
        <v>11</v>
      </c>
      <c r="L2" s="57" t="s">
        <v>12</v>
      </c>
      <c r="M2" s="58" t="s">
        <v>13</v>
      </c>
    </row>
    <row r="3" spans="1:14" ht="14.25" customHeight="1">
      <c r="A3" s="1"/>
      <c r="B3" s="333" t="s">
        <v>559</v>
      </c>
      <c r="C3" s="268" t="s">
        <v>559</v>
      </c>
      <c r="D3" s="289" t="s">
        <v>559</v>
      </c>
      <c r="E3" s="262" t="s">
        <v>560</v>
      </c>
      <c r="F3" s="6" t="s">
        <v>19</v>
      </c>
      <c r="G3" s="6" t="s">
        <v>561</v>
      </c>
      <c r="H3" s="181">
        <v>2140.2080000000001</v>
      </c>
      <c r="I3" s="181">
        <v>2260.6799999999998</v>
      </c>
      <c r="J3" s="181">
        <v>2436.77</v>
      </c>
      <c r="K3" s="181">
        <v>2209.4</v>
      </c>
      <c r="L3" s="181">
        <v>2552.21</v>
      </c>
      <c r="M3" s="181">
        <v>2557.44</v>
      </c>
      <c r="N3" s="10"/>
    </row>
    <row r="4" spans="1:14" ht="14.25" customHeight="1">
      <c r="A4" s="1"/>
      <c r="B4" s="334"/>
      <c r="C4" s="268"/>
      <c r="D4" s="289"/>
      <c r="E4" s="262"/>
      <c r="F4" s="6" t="s">
        <v>562</v>
      </c>
      <c r="G4" s="6" t="s">
        <v>561</v>
      </c>
      <c r="H4" s="181">
        <v>634.22199999999998</v>
      </c>
      <c r="I4" s="181">
        <v>712.46</v>
      </c>
      <c r="J4" s="181">
        <v>773.14</v>
      </c>
      <c r="K4" s="181">
        <v>608.11</v>
      </c>
      <c r="L4" s="181">
        <v>893.32</v>
      </c>
      <c r="M4" s="181">
        <v>868.9</v>
      </c>
      <c r="N4" s="10"/>
    </row>
    <row r="5" spans="1:14" ht="14.25" customHeight="1">
      <c r="A5" s="7"/>
      <c r="B5" s="334"/>
      <c r="C5" s="268"/>
      <c r="D5" s="289"/>
      <c r="E5" s="262"/>
      <c r="F5" s="6" t="s">
        <v>563</v>
      </c>
      <c r="G5" s="6" t="s">
        <v>561</v>
      </c>
      <c r="H5" s="181">
        <v>973.49699999999996</v>
      </c>
      <c r="I5" s="181">
        <v>1026.18</v>
      </c>
      <c r="J5" s="181">
        <v>1214.6099999999999</v>
      </c>
      <c r="K5" s="181">
        <v>1181.58</v>
      </c>
      <c r="L5" s="181">
        <v>1214.95</v>
      </c>
      <c r="M5" s="181">
        <v>1170.01</v>
      </c>
      <c r="N5" s="10"/>
    </row>
    <row r="6" spans="1:14" ht="14.25" customHeight="1">
      <c r="A6" s="8"/>
      <c r="B6" s="334"/>
      <c r="C6" s="268"/>
      <c r="D6" s="289"/>
      <c r="E6" s="262"/>
      <c r="F6" s="6" t="s">
        <v>564</v>
      </c>
      <c r="G6" s="6" t="s">
        <v>561</v>
      </c>
      <c r="H6" s="181">
        <v>288.68599999999998</v>
      </c>
      <c r="I6" s="181">
        <v>289.94</v>
      </c>
      <c r="J6" s="181">
        <v>244.37</v>
      </c>
      <c r="K6" s="181">
        <v>223.56</v>
      </c>
      <c r="L6" s="181">
        <v>242.27</v>
      </c>
      <c r="M6" s="181">
        <v>325.83</v>
      </c>
      <c r="N6" s="10"/>
    </row>
    <row r="7" spans="1:14" ht="14.25" customHeight="1">
      <c r="A7" s="8"/>
      <c r="B7" s="334"/>
      <c r="C7" s="268"/>
      <c r="D7" s="289"/>
      <c r="E7" s="262"/>
      <c r="F7" s="6" t="s">
        <v>187</v>
      </c>
      <c r="G7" s="6" t="s">
        <v>561</v>
      </c>
      <c r="H7" s="181">
        <v>243.803</v>
      </c>
      <c r="I7" s="181">
        <v>232.1</v>
      </c>
      <c r="J7" s="181">
        <v>204.64</v>
      </c>
      <c r="K7" s="181">
        <v>196.14</v>
      </c>
      <c r="L7" s="181">
        <v>201.66</v>
      </c>
      <c r="M7" s="181">
        <v>192.71</v>
      </c>
      <c r="N7" s="10"/>
    </row>
    <row r="8" spans="1:14" ht="14.25" customHeight="1">
      <c r="A8" s="8"/>
      <c r="B8" s="334"/>
      <c r="C8" s="268"/>
      <c r="D8" s="289"/>
      <c r="E8" s="262" t="s">
        <v>565</v>
      </c>
      <c r="F8" s="6" t="s">
        <v>19</v>
      </c>
      <c r="G8" s="6" t="s">
        <v>566</v>
      </c>
      <c r="H8" s="181">
        <v>95544.87</v>
      </c>
      <c r="I8" s="181">
        <v>94933.74</v>
      </c>
      <c r="J8" s="181">
        <v>96826.29</v>
      </c>
      <c r="K8" s="181">
        <v>89233.85</v>
      </c>
      <c r="L8" s="181">
        <v>91570.28</v>
      </c>
      <c r="M8" s="181">
        <v>99387.7</v>
      </c>
      <c r="N8" s="10"/>
    </row>
    <row r="9" spans="1:14" ht="14.25" customHeight="1">
      <c r="A9" s="8"/>
      <c r="B9" s="334"/>
      <c r="C9" s="268"/>
      <c r="D9" s="289"/>
      <c r="E9" s="262"/>
      <c r="F9" s="6" t="s">
        <v>562</v>
      </c>
      <c r="G9" s="6" t="s">
        <v>566</v>
      </c>
      <c r="H9" s="181">
        <v>4744.8</v>
      </c>
      <c r="I9" s="181">
        <v>4901.55</v>
      </c>
      <c r="J9" s="181">
        <v>5198.71</v>
      </c>
      <c r="K9" s="181">
        <v>1739.71</v>
      </c>
      <c r="L9" s="181">
        <v>5788.44</v>
      </c>
      <c r="M9" s="181">
        <v>5629.25</v>
      </c>
      <c r="N9" s="10"/>
    </row>
    <row r="10" spans="1:14" ht="14.25" customHeight="1">
      <c r="A10" s="9"/>
      <c r="B10" s="334"/>
      <c r="C10" s="268"/>
      <c r="D10" s="289"/>
      <c r="E10" s="262"/>
      <c r="F10" s="6" t="s">
        <v>563</v>
      </c>
      <c r="G10" s="6" t="s">
        <v>566</v>
      </c>
      <c r="H10" s="181">
        <v>85438.66</v>
      </c>
      <c r="I10" s="181">
        <v>84673.9</v>
      </c>
      <c r="J10" s="181">
        <v>86800.94</v>
      </c>
      <c r="K10" s="181">
        <v>80870.37</v>
      </c>
      <c r="L10" s="181">
        <v>81315.09</v>
      </c>
      <c r="M10" s="181">
        <v>89061.93</v>
      </c>
      <c r="N10" s="10"/>
    </row>
    <row r="11" spans="1:14" ht="14.25" customHeight="1">
      <c r="A11" s="1"/>
      <c r="B11" s="334"/>
      <c r="C11" s="268"/>
      <c r="D11" s="289"/>
      <c r="E11" s="262"/>
      <c r="F11" s="6" t="s">
        <v>564</v>
      </c>
      <c r="G11" s="6" t="s">
        <v>566</v>
      </c>
      <c r="H11" s="181">
        <v>2676.25</v>
      </c>
      <c r="I11" s="181">
        <v>2926.22</v>
      </c>
      <c r="J11" s="181">
        <v>2439.08</v>
      </c>
      <c r="K11" s="181">
        <v>2301.29</v>
      </c>
      <c r="L11" s="181">
        <v>2288.46</v>
      </c>
      <c r="M11" s="181">
        <v>2368.5500000000002</v>
      </c>
      <c r="N11" s="10"/>
    </row>
    <row r="12" spans="1:14" ht="14.25" customHeight="1">
      <c r="A12" s="1"/>
      <c r="B12" s="334"/>
      <c r="C12" s="268"/>
      <c r="D12" s="289"/>
      <c r="E12" s="262"/>
      <c r="F12" s="6" t="s">
        <v>187</v>
      </c>
      <c r="G12" s="6" t="s">
        <v>566</v>
      </c>
      <c r="H12" s="181">
        <v>2685.17</v>
      </c>
      <c r="I12" s="181">
        <v>2432.0700000000002</v>
      </c>
      <c r="J12" s="181">
        <v>2387.56</v>
      </c>
      <c r="K12" s="181">
        <v>2301.29</v>
      </c>
      <c r="L12" s="181">
        <v>2171.36</v>
      </c>
      <c r="M12" s="181">
        <v>2054.9899999999998</v>
      </c>
      <c r="N12" s="10"/>
    </row>
    <row r="13" spans="1:14" ht="14.25" customHeight="1">
      <c r="A13" s="7"/>
      <c r="B13" s="334"/>
      <c r="C13" s="268"/>
      <c r="D13" s="289"/>
      <c r="E13" s="262" t="s">
        <v>567</v>
      </c>
      <c r="F13" s="6" t="s">
        <v>19</v>
      </c>
      <c r="G13" s="6" t="s">
        <v>566</v>
      </c>
      <c r="H13" s="181">
        <v>23262.98</v>
      </c>
      <c r="I13" s="181">
        <v>24396.05</v>
      </c>
      <c r="J13" s="181">
        <v>24740.12</v>
      </c>
      <c r="K13" s="181">
        <v>22091.54</v>
      </c>
      <c r="L13" s="181">
        <v>25178.89</v>
      </c>
      <c r="M13" s="181">
        <v>25377.71</v>
      </c>
      <c r="N13" s="10"/>
    </row>
    <row r="14" spans="1:14" ht="14.25" customHeight="1">
      <c r="A14" s="1"/>
      <c r="B14" s="334"/>
      <c r="C14" s="268"/>
      <c r="D14" s="289"/>
      <c r="E14" s="262"/>
      <c r="F14" s="6" t="s">
        <v>562</v>
      </c>
      <c r="G14" s="6" t="s">
        <v>566</v>
      </c>
      <c r="H14" s="181">
        <v>4385.18</v>
      </c>
      <c r="I14" s="181">
        <v>5267.95</v>
      </c>
      <c r="J14" s="181">
        <v>5924.87</v>
      </c>
      <c r="K14" s="181">
        <v>4515.88</v>
      </c>
      <c r="L14" s="181">
        <v>7057.02</v>
      </c>
      <c r="M14" s="181">
        <v>6961.46</v>
      </c>
      <c r="N14" s="10"/>
    </row>
    <row r="15" spans="1:14" ht="14.25" customHeight="1">
      <c r="A15" s="1"/>
      <c r="B15" s="334"/>
      <c r="C15" s="268"/>
      <c r="D15" s="289"/>
      <c r="E15" s="262"/>
      <c r="F15" s="6" t="s">
        <v>563</v>
      </c>
      <c r="G15" s="6" t="s">
        <v>566</v>
      </c>
      <c r="H15" s="181">
        <v>13656.15</v>
      </c>
      <c r="I15" s="181">
        <v>13854.65</v>
      </c>
      <c r="J15" s="181">
        <v>14203.33</v>
      </c>
      <c r="K15" s="181">
        <v>13531.2</v>
      </c>
      <c r="L15" s="181">
        <v>13709.9</v>
      </c>
      <c r="M15" s="181">
        <v>13774.95</v>
      </c>
      <c r="N15" s="10"/>
    </row>
    <row r="16" spans="1:14" ht="14.25" customHeight="1">
      <c r="A16" s="1"/>
      <c r="B16" s="334"/>
      <c r="C16" s="268"/>
      <c r="D16" s="289"/>
      <c r="E16" s="262"/>
      <c r="F16" s="6" t="s">
        <v>564</v>
      </c>
      <c r="G16" s="6" t="s">
        <v>566</v>
      </c>
      <c r="H16" s="181">
        <v>2666.03</v>
      </c>
      <c r="I16" s="181">
        <v>2781.82</v>
      </c>
      <c r="J16" s="181">
        <v>2521.09</v>
      </c>
      <c r="K16" s="181">
        <v>2084.79</v>
      </c>
      <c r="L16" s="181">
        <v>2319.5700000000002</v>
      </c>
      <c r="M16" s="181">
        <v>2737.37</v>
      </c>
      <c r="N16" s="10"/>
    </row>
    <row r="17" spans="1:14" ht="14.25" customHeight="1">
      <c r="A17" s="1"/>
      <c r="B17" s="334"/>
      <c r="C17" s="268"/>
      <c r="D17" s="289"/>
      <c r="E17" s="262"/>
      <c r="F17" s="6" t="s">
        <v>187</v>
      </c>
      <c r="G17" s="6" t="s">
        <v>566</v>
      </c>
      <c r="H17" s="181">
        <v>2555.62</v>
      </c>
      <c r="I17" s="181">
        <v>2491.63</v>
      </c>
      <c r="J17" s="181">
        <v>2090.83</v>
      </c>
      <c r="K17" s="181">
        <v>1959.67</v>
      </c>
      <c r="L17" s="181">
        <v>2092.4</v>
      </c>
      <c r="M17" s="181">
        <v>1924.69</v>
      </c>
      <c r="N17" s="10"/>
    </row>
    <row r="18" spans="1:14" ht="14.25" customHeight="1">
      <c r="A18" s="1"/>
      <c r="B18" s="334"/>
      <c r="C18" s="268"/>
      <c r="D18" s="289"/>
      <c r="E18" s="262" t="s">
        <v>568</v>
      </c>
      <c r="F18" s="26" t="s">
        <v>569</v>
      </c>
      <c r="G18" s="6" t="s">
        <v>566</v>
      </c>
      <c r="H18" s="181">
        <v>1433.29</v>
      </c>
      <c r="I18" s="181">
        <v>1080.3599999999999</v>
      </c>
      <c r="J18" s="181">
        <v>1311.34</v>
      </c>
      <c r="K18" s="181">
        <v>1112.8900000000001</v>
      </c>
      <c r="L18" s="181">
        <v>1380.96</v>
      </c>
      <c r="M18" s="181">
        <v>1366.86</v>
      </c>
      <c r="N18" s="10"/>
    </row>
    <row r="19" spans="1:14" ht="14.25" customHeight="1">
      <c r="A19" s="1"/>
      <c r="B19" s="334"/>
      <c r="C19" s="268"/>
      <c r="D19" s="289"/>
      <c r="E19" s="262"/>
      <c r="F19" s="26" t="s">
        <v>570</v>
      </c>
      <c r="G19" s="6" t="s">
        <v>566</v>
      </c>
      <c r="H19" s="181">
        <v>249.19</v>
      </c>
      <c r="I19" s="181">
        <v>262.48</v>
      </c>
      <c r="J19" s="181">
        <v>259.98</v>
      </c>
      <c r="K19" s="181">
        <v>221.19</v>
      </c>
      <c r="L19" s="181">
        <v>285.24</v>
      </c>
      <c r="M19" s="181">
        <v>223.47</v>
      </c>
      <c r="N19" s="10"/>
    </row>
    <row r="20" spans="1:14" ht="14.25" customHeight="1">
      <c r="A20" s="1"/>
      <c r="B20" s="334"/>
      <c r="C20" s="268"/>
      <c r="D20" s="289"/>
      <c r="E20" s="262"/>
      <c r="F20" s="26" t="s">
        <v>571</v>
      </c>
      <c r="G20" s="6" t="s">
        <v>566</v>
      </c>
      <c r="H20" s="181">
        <v>612.9</v>
      </c>
      <c r="I20" s="181">
        <v>278.11</v>
      </c>
      <c r="J20" s="181">
        <v>601.63</v>
      </c>
      <c r="K20" s="181">
        <v>551.22</v>
      </c>
      <c r="L20" s="181">
        <v>666.61</v>
      </c>
      <c r="M20" s="181">
        <v>609.05999999999995</v>
      </c>
      <c r="N20" s="10"/>
    </row>
    <row r="21" spans="1:14" ht="14.25" customHeight="1">
      <c r="A21" s="1"/>
      <c r="B21" s="334"/>
      <c r="C21" s="268"/>
      <c r="D21" s="289"/>
      <c r="E21" s="262"/>
      <c r="F21" s="26" t="s">
        <v>169</v>
      </c>
      <c r="G21" s="6" t="s">
        <v>566</v>
      </c>
      <c r="H21" s="181">
        <v>571.19000000000005</v>
      </c>
      <c r="I21" s="181">
        <v>539.76</v>
      </c>
      <c r="J21" s="181">
        <v>449.73</v>
      </c>
      <c r="K21" s="181">
        <v>340.49</v>
      </c>
      <c r="L21" s="181">
        <v>429.11</v>
      </c>
      <c r="M21" s="181">
        <v>534.33000000000004</v>
      </c>
      <c r="N21" s="10"/>
    </row>
    <row r="22" spans="1:14" ht="14.25" customHeight="1">
      <c r="A22" s="1"/>
      <c r="B22" s="334"/>
      <c r="C22" s="268"/>
      <c r="D22" s="289"/>
      <c r="E22" s="262"/>
      <c r="F22" s="26" t="s">
        <v>572</v>
      </c>
      <c r="G22" s="6" t="s">
        <v>566</v>
      </c>
      <c r="H22" s="181">
        <v>67.709999999999994</v>
      </c>
      <c r="I22" s="181">
        <v>72.11</v>
      </c>
      <c r="J22" s="181">
        <v>49.32</v>
      </c>
      <c r="K22" s="181">
        <v>47</v>
      </c>
      <c r="L22" s="181">
        <v>42.69</v>
      </c>
      <c r="M22" s="181">
        <v>0</v>
      </c>
      <c r="N22" s="10"/>
    </row>
    <row r="23" spans="1:14" ht="14.25" customHeight="1">
      <c r="A23" s="1"/>
      <c r="B23" s="334"/>
      <c r="C23" s="268"/>
      <c r="D23" s="289"/>
      <c r="E23" s="6" t="s">
        <v>573</v>
      </c>
      <c r="F23" s="26" t="s">
        <v>37</v>
      </c>
      <c r="G23" s="6" t="s">
        <v>566</v>
      </c>
      <c r="H23" s="181">
        <v>53.12</v>
      </c>
      <c r="I23" s="181">
        <v>43.63</v>
      </c>
      <c r="J23" s="181">
        <v>63.94</v>
      </c>
      <c r="K23" s="181">
        <v>36.130000000000003</v>
      </c>
      <c r="L23" s="181">
        <v>55.24</v>
      </c>
      <c r="M23" s="181">
        <v>51.68</v>
      </c>
      <c r="N23" s="10"/>
    </row>
    <row r="24" spans="1:14" ht="14.25" customHeight="1">
      <c r="A24" s="1"/>
      <c r="B24" s="334"/>
      <c r="C24" s="268"/>
      <c r="D24" s="289"/>
      <c r="E24" s="6" t="s">
        <v>574</v>
      </c>
      <c r="F24" s="6" t="s">
        <v>171</v>
      </c>
      <c r="G24" s="6" t="s">
        <v>566</v>
      </c>
      <c r="H24" s="181">
        <v>32.6</v>
      </c>
      <c r="I24" s="181">
        <v>31.93</v>
      </c>
      <c r="J24" s="181">
        <v>31.76</v>
      </c>
      <c r="K24" s="181">
        <v>20.239999999999998</v>
      </c>
      <c r="L24" s="181">
        <v>33.840000000000003</v>
      </c>
      <c r="M24" s="181">
        <v>33.56</v>
      </c>
      <c r="N24" s="10"/>
    </row>
    <row r="25" spans="1:14" ht="14.25" customHeight="1">
      <c r="A25" s="1"/>
      <c r="B25" s="335"/>
      <c r="C25" s="268"/>
      <c r="D25" s="289"/>
      <c r="E25" s="6" t="s">
        <v>575</v>
      </c>
      <c r="F25" s="6" t="s">
        <v>576</v>
      </c>
      <c r="G25" s="6" t="s">
        <v>561</v>
      </c>
      <c r="H25" s="181">
        <v>4150.74</v>
      </c>
      <c r="I25" s="181">
        <v>4110.21</v>
      </c>
      <c r="J25" s="181">
        <v>5455.69</v>
      </c>
      <c r="K25" s="181">
        <v>2989.69</v>
      </c>
      <c r="L25" s="181">
        <v>4885.55</v>
      </c>
      <c r="M25" s="181">
        <v>4507.34</v>
      </c>
      <c r="N25" s="10"/>
    </row>
    <row r="26" spans="1:14" ht="16.75" customHeight="1">
      <c r="A26" s="1"/>
      <c r="B26" s="332" t="s">
        <v>1003</v>
      </c>
      <c r="C26" s="332"/>
      <c r="D26" s="332"/>
      <c r="E26" s="332"/>
      <c r="F26" s="332"/>
      <c r="G26" s="332"/>
      <c r="H26" s="332"/>
      <c r="I26" s="332"/>
      <c r="J26" s="332"/>
      <c r="K26" s="332"/>
      <c r="L26" s="332"/>
      <c r="M26" s="156"/>
    </row>
    <row r="27" spans="1:14" ht="16.75" customHeight="1">
      <c r="A27" s="1"/>
      <c r="B27" s="332"/>
      <c r="C27" s="332"/>
      <c r="D27" s="332"/>
      <c r="E27" s="332"/>
      <c r="F27" s="332"/>
      <c r="G27" s="332"/>
      <c r="H27" s="332"/>
      <c r="I27" s="332"/>
      <c r="J27" s="332"/>
      <c r="K27" s="332"/>
      <c r="L27" s="332"/>
      <c r="M27" s="199"/>
    </row>
    <row r="28" spans="1:14" ht="16.75" customHeight="1">
      <c r="A28" s="1"/>
      <c r="B28" s="332"/>
      <c r="C28" s="332"/>
      <c r="D28" s="332"/>
      <c r="E28" s="332"/>
      <c r="F28" s="332"/>
      <c r="G28" s="332"/>
      <c r="H28" s="332"/>
      <c r="I28" s="332"/>
      <c r="J28" s="332"/>
      <c r="K28" s="332"/>
      <c r="L28" s="332"/>
      <c r="M28" s="199"/>
    </row>
    <row r="29" spans="1:14" ht="16.75" customHeight="1">
      <c r="A29" s="1"/>
      <c r="B29" s="332"/>
      <c r="C29" s="332"/>
      <c r="D29" s="332"/>
      <c r="E29" s="332"/>
      <c r="F29" s="332"/>
      <c r="G29" s="332"/>
      <c r="H29" s="332"/>
      <c r="I29" s="332"/>
      <c r="J29" s="332"/>
      <c r="K29" s="332"/>
      <c r="L29" s="332"/>
      <c r="M29" s="199"/>
    </row>
    <row r="30" spans="1:14" ht="16.75" customHeight="1">
      <c r="A30" s="1"/>
      <c r="B30" s="199"/>
      <c r="C30" s="199"/>
      <c r="D30" s="199"/>
      <c r="E30" s="199"/>
      <c r="F30" s="199"/>
      <c r="G30" s="199"/>
      <c r="H30" s="199"/>
      <c r="I30" s="199"/>
      <c r="J30" s="199"/>
      <c r="K30" s="199"/>
      <c r="L30" s="199"/>
      <c r="M30" s="199"/>
    </row>
    <row r="31" spans="1:14" ht="15" customHeight="1">
      <c r="A31" s="1"/>
    </row>
    <row r="32" spans="1:14" ht="15" customHeight="1">
      <c r="A32" s="1"/>
    </row>
  </sheetData>
  <mergeCells count="8">
    <mergeCell ref="B26:L29"/>
    <mergeCell ref="E3:E7"/>
    <mergeCell ref="E8:E12"/>
    <mergeCell ref="B3:B25"/>
    <mergeCell ref="C3:C25"/>
    <mergeCell ref="D3:D25"/>
    <mergeCell ref="E13:E17"/>
    <mergeCell ref="E18:E22"/>
  </mergeCells>
  <pageMargins left="0.25" right="0.25" top="0.75" bottom="0.75" header="0.3" footer="0.3"/>
  <pageSetup scale="61" fitToHeight="0" orientation="landscape" r:id="rId1"/>
  <headerFooter>
    <oddHeader>&amp;R&amp;"Arial"&amp;8&amp;K000000 [OFFICIAL]&amp;1#_x000D_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59999389629810485"/>
    <pageSetUpPr fitToPage="1"/>
  </sheetPr>
  <dimension ref="A1:L10"/>
  <sheetViews>
    <sheetView showRuler="0" topLeftCell="G1" zoomScaleNormal="100" workbookViewId="0">
      <selection activeCell="L18" sqref="L18"/>
    </sheetView>
  </sheetViews>
  <sheetFormatPr baseColWidth="10" defaultColWidth="13.1640625" defaultRowHeight="13"/>
  <cols>
    <col min="1" max="1" width="2.1640625" customWidth="1"/>
    <col min="2" max="2" width="7.83203125" customWidth="1"/>
    <col min="3" max="3" width="8.5" customWidth="1"/>
    <col min="4" max="5" width="11" customWidth="1"/>
    <col min="6" max="6" width="69.5" customWidth="1"/>
    <col min="7" max="11" width="19.5" customWidth="1"/>
    <col min="12" max="12" width="13.6640625" customWidth="1"/>
  </cols>
  <sheetData>
    <row r="1" spans="1:12" ht="25" customHeight="1">
      <c r="A1" s="1"/>
      <c r="K1" s="59"/>
    </row>
    <row r="2" spans="1:12" ht="25" customHeight="1">
      <c r="A2" s="1"/>
      <c r="B2" s="195" t="s">
        <v>2</v>
      </c>
      <c r="C2" s="55" t="s">
        <v>3</v>
      </c>
      <c r="D2" s="55" t="s">
        <v>262</v>
      </c>
      <c r="E2" s="55"/>
      <c r="F2" s="55" t="s">
        <v>5</v>
      </c>
      <c r="G2" s="55" t="s">
        <v>6</v>
      </c>
      <c r="H2" s="55" t="s">
        <v>263</v>
      </c>
      <c r="I2" s="55" t="s">
        <v>7</v>
      </c>
      <c r="J2" s="60">
        <v>2023</v>
      </c>
      <c r="K2" s="60">
        <v>2022</v>
      </c>
    </row>
    <row r="3" spans="1:12" ht="14.25" customHeight="1">
      <c r="A3" s="1"/>
      <c r="B3" s="338"/>
      <c r="C3" s="268" t="s">
        <v>15</v>
      </c>
      <c r="D3" s="337" t="s">
        <v>577</v>
      </c>
      <c r="E3" s="336"/>
      <c r="F3" s="5" t="s">
        <v>578</v>
      </c>
      <c r="G3" s="26"/>
      <c r="H3" s="26"/>
      <c r="I3" s="6" t="s">
        <v>268</v>
      </c>
      <c r="J3" s="27">
        <v>14</v>
      </c>
      <c r="K3" s="196">
        <v>14</v>
      </c>
      <c r="L3" s="10"/>
    </row>
    <row r="4" spans="1:12" ht="14.25" customHeight="1">
      <c r="A4" s="1"/>
      <c r="B4" s="339"/>
      <c r="C4" s="268"/>
      <c r="D4" s="337"/>
      <c r="E4" s="336"/>
      <c r="F4" s="6" t="s">
        <v>579</v>
      </c>
      <c r="G4" s="26"/>
      <c r="H4" s="26"/>
      <c r="I4" s="6" t="s">
        <v>120</v>
      </c>
      <c r="J4" s="27">
        <v>12</v>
      </c>
      <c r="K4" s="196">
        <v>14</v>
      </c>
      <c r="L4" s="10"/>
    </row>
    <row r="5" spans="1:12" ht="14.25" customHeight="1">
      <c r="A5" s="7"/>
      <c r="B5" s="339"/>
      <c r="C5" s="268"/>
      <c r="D5" s="337"/>
      <c r="E5" s="336"/>
      <c r="F5" s="6" t="s">
        <v>580</v>
      </c>
      <c r="G5" s="26"/>
      <c r="H5" s="26"/>
      <c r="I5" s="6" t="s">
        <v>268</v>
      </c>
      <c r="J5" s="27">
        <v>12</v>
      </c>
      <c r="K5" s="196">
        <v>14</v>
      </c>
      <c r="L5" s="10"/>
    </row>
    <row r="6" spans="1:12" ht="14.25" customHeight="1">
      <c r="A6" s="8"/>
      <c r="B6" s="339"/>
      <c r="C6" s="268"/>
      <c r="D6" s="337"/>
      <c r="E6" s="336"/>
      <c r="F6" s="6" t="s">
        <v>581</v>
      </c>
      <c r="G6" s="26"/>
      <c r="H6" s="26"/>
      <c r="I6" s="6" t="s">
        <v>268</v>
      </c>
      <c r="J6" s="27">
        <v>10</v>
      </c>
      <c r="K6" s="196">
        <v>10</v>
      </c>
      <c r="L6" s="10"/>
    </row>
    <row r="7" spans="1:12" ht="14.25" customHeight="1">
      <c r="A7" s="8"/>
      <c r="B7" s="340"/>
      <c r="C7" s="268"/>
      <c r="D7" s="337"/>
      <c r="E7" s="336"/>
      <c r="F7" s="6" t="s">
        <v>582</v>
      </c>
      <c r="G7" s="26"/>
      <c r="H7" s="26"/>
      <c r="I7" s="6" t="s">
        <v>268</v>
      </c>
      <c r="J7" s="27">
        <v>10</v>
      </c>
      <c r="K7" s="196">
        <v>10</v>
      </c>
      <c r="L7" s="10"/>
    </row>
    <row r="8" spans="1:12" ht="16.75" customHeight="1">
      <c r="A8" s="8"/>
      <c r="B8" s="81"/>
      <c r="C8" s="34"/>
      <c r="D8" s="34"/>
      <c r="E8" s="34"/>
      <c r="F8" s="34"/>
      <c r="G8" s="34"/>
      <c r="H8" s="34"/>
      <c r="I8" s="34"/>
      <c r="J8" s="34"/>
      <c r="K8" s="34"/>
    </row>
    <row r="9" spans="1:12" ht="15" customHeight="1">
      <c r="A9" s="9"/>
    </row>
    <row r="10" spans="1:12" ht="15" customHeight="1">
      <c r="A10" s="1"/>
    </row>
  </sheetData>
  <mergeCells count="4">
    <mergeCell ref="E3:E7"/>
    <mergeCell ref="D3:D7"/>
    <mergeCell ref="C3:C7"/>
    <mergeCell ref="B3:B7"/>
  </mergeCells>
  <pageMargins left="0.75" right="0.75" top="1" bottom="1" header="0.5" footer="0.5"/>
  <pageSetup paperSize="9" scale="64" fitToHeight="0" orientation="landscape" r:id="rId1"/>
  <headerFooter>
    <oddHeader>&amp;R&amp;"Arial"&amp;8&amp;K000000 [OFFICIAL]&amp;1#_x000D_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AF789-53CE-4522-954C-A90229D8A3F8}">
  <sheetPr>
    <tabColor theme="4" tint="0.39997558519241921"/>
  </sheetPr>
  <dimension ref="A1:L49"/>
  <sheetViews>
    <sheetView showRuler="0" topLeftCell="G1" workbookViewId="0">
      <selection activeCell="H14" sqref="H14"/>
    </sheetView>
  </sheetViews>
  <sheetFormatPr baseColWidth="10" defaultColWidth="13.1640625" defaultRowHeight="13"/>
  <cols>
    <col min="1" max="1" width="2.1640625" style="100" customWidth="1"/>
    <col min="2" max="2" width="7.83203125" style="100" customWidth="1"/>
    <col min="3" max="3" width="8.5" style="100" customWidth="1"/>
    <col min="4" max="4" width="11" style="100" customWidth="1"/>
    <col min="5" max="5" width="17.83203125" style="100" customWidth="1"/>
    <col min="6" max="6" width="59.5" style="100" customWidth="1"/>
    <col min="7" max="8" width="36.6640625" style="100" customWidth="1"/>
    <col min="9" max="11" width="14.1640625" style="100" customWidth="1"/>
    <col min="12" max="12" width="13.6640625" style="100" customWidth="1"/>
    <col min="13" max="16384" width="13.1640625" style="100"/>
  </cols>
  <sheetData>
    <row r="1" spans="1:12" ht="25" customHeight="1">
      <c r="A1" s="1"/>
    </row>
    <row r="2" spans="1:12" ht="25" customHeight="1">
      <c r="A2" s="1"/>
      <c r="B2" s="111" t="s">
        <v>2</v>
      </c>
      <c r="C2" s="111" t="s">
        <v>3</v>
      </c>
      <c r="D2" s="111" t="s">
        <v>262</v>
      </c>
      <c r="E2" s="111"/>
      <c r="F2" s="111" t="s">
        <v>5</v>
      </c>
      <c r="G2" s="111" t="s">
        <v>69</v>
      </c>
      <c r="H2" s="111" t="s">
        <v>263</v>
      </c>
      <c r="I2" s="111" t="s">
        <v>7</v>
      </c>
      <c r="J2" s="110">
        <v>2023</v>
      </c>
      <c r="K2" s="109">
        <v>2022</v>
      </c>
    </row>
    <row r="3" spans="1:12" ht="26.5" customHeight="1">
      <c r="A3" s="108" t="s">
        <v>942</v>
      </c>
      <c r="B3" s="341"/>
      <c r="C3" s="342"/>
      <c r="D3" s="343"/>
      <c r="E3" s="344"/>
      <c r="F3" s="103" t="s">
        <v>942</v>
      </c>
      <c r="G3" s="104"/>
      <c r="H3" s="104"/>
      <c r="I3" s="103" t="s">
        <v>120</v>
      </c>
      <c r="J3" s="197">
        <v>0.67</v>
      </c>
      <c r="K3" s="197">
        <v>0.66</v>
      </c>
      <c r="L3" s="102"/>
    </row>
    <row r="4" spans="1:12" ht="14.25" customHeight="1">
      <c r="A4" s="105"/>
      <c r="B4" s="341"/>
      <c r="C4" s="342"/>
      <c r="D4" s="343"/>
      <c r="E4" s="344"/>
      <c r="F4" s="103" t="s">
        <v>939</v>
      </c>
      <c r="G4" s="104"/>
      <c r="H4" s="104"/>
      <c r="I4" s="103" t="s">
        <v>268</v>
      </c>
      <c r="J4" s="158" t="s">
        <v>584</v>
      </c>
      <c r="K4" s="159">
        <v>334</v>
      </c>
      <c r="L4" s="102"/>
    </row>
    <row r="5" spans="1:12" ht="14.25" customHeight="1">
      <c r="A5" s="107"/>
      <c r="B5" s="341"/>
      <c r="C5" s="342"/>
      <c r="D5" s="343"/>
      <c r="E5" s="344"/>
      <c r="F5" s="103" t="s">
        <v>940</v>
      </c>
      <c r="G5" s="104"/>
      <c r="H5" s="104"/>
      <c r="I5" s="103" t="s">
        <v>120</v>
      </c>
      <c r="J5" s="197">
        <v>0.74</v>
      </c>
      <c r="K5" s="157" t="s">
        <v>585</v>
      </c>
      <c r="L5" s="102"/>
    </row>
    <row r="6" spans="1:12" ht="14.25" customHeight="1">
      <c r="A6" s="107"/>
      <c r="B6" s="341"/>
      <c r="C6" s="342"/>
      <c r="D6" s="343"/>
      <c r="E6" s="344"/>
      <c r="F6" s="103" t="s">
        <v>941</v>
      </c>
      <c r="G6" s="104"/>
      <c r="H6" s="104"/>
      <c r="I6" s="103" t="s">
        <v>268</v>
      </c>
      <c r="J6" s="158">
        <v>252</v>
      </c>
      <c r="K6" s="158" t="s">
        <v>586</v>
      </c>
      <c r="L6" s="102"/>
    </row>
    <row r="7" spans="1:12" ht="14.25" customHeight="1">
      <c r="A7" s="107"/>
      <c r="B7" s="341"/>
      <c r="C7" s="342"/>
      <c r="D7" s="343"/>
      <c r="E7" s="344"/>
      <c r="F7" s="103" t="s">
        <v>587</v>
      </c>
      <c r="G7" s="104"/>
      <c r="H7" s="104"/>
      <c r="I7" s="103" t="s">
        <v>20</v>
      </c>
      <c r="J7" s="159">
        <v>97</v>
      </c>
      <c r="K7" s="159">
        <v>172</v>
      </c>
      <c r="L7" s="102"/>
    </row>
    <row r="8" spans="1:12" ht="14.25" customHeight="1">
      <c r="A8" s="106"/>
      <c r="B8" s="341"/>
      <c r="C8" s="342"/>
      <c r="D8" s="343"/>
      <c r="E8" s="344"/>
      <c r="F8" s="103" t="s">
        <v>588</v>
      </c>
      <c r="G8" s="104"/>
      <c r="H8" s="104"/>
      <c r="I8" s="103" t="s">
        <v>20</v>
      </c>
      <c r="J8" s="159">
        <v>89</v>
      </c>
      <c r="K8" s="159">
        <v>0</v>
      </c>
      <c r="L8" s="102"/>
    </row>
    <row r="9" spans="1:12" ht="25" customHeight="1">
      <c r="A9" s="105"/>
      <c r="B9" s="341"/>
      <c r="C9" s="342"/>
      <c r="D9" s="343"/>
      <c r="E9" s="344"/>
      <c r="F9" s="103" t="s">
        <v>948</v>
      </c>
      <c r="G9" s="104"/>
      <c r="H9" s="104"/>
      <c r="I9" s="103" t="s">
        <v>20</v>
      </c>
      <c r="J9" s="159">
        <v>97</v>
      </c>
      <c r="K9" s="159">
        <v>96</v>
      </c>
      <c r="L9" s="102"/>
    </row>
    <row r="10" spans="1:12" ht="14.25" customHeight="1">
      <c r="B10" s="341"/>
      <c r="C10" s="342"/>
      <c r="D10" s="343"/>
      <c r="E10" s="344"/>
      <c r="F10" s="103" t="s">
        <v>947</v>
      </c>
      <c r="G10" s="104"/>
      <c r="H10" s="104"/>
      <c r="I10" s="103" t="s">
        <v>20</v>
      </c>
      <c r="J10" s="159">
        <v>37</v>
      </c>
      <c r="K10" s="159">
        <v>40</v>
      </c>
      <c r="L10" s="102"/>
    </row>
    <row r="11" spans="1:12" ht="14.25" customHeight="1">
      <c r="B11" s="341"/>
      <c r="C11" s="342"/>
      <c r="D11" s="343"/>
      <c r="E11" s="344"/>
      <c r="F11" s="103" t="s">
        <v>589</v>
      </c>
      <c r="G11" s="104"/>
      <c r="H11" s="104"/>
      <c r="I11" s="103" t="s">
        <v>20</v>
      </c>
      <c r="J11" s="159" t="s">
        <v>225</v>
      </c>
      <c r="K11" s="159">
        <v>14</v>
      </c>
      <c r="L11" s="102"/>
    </row>
    <row r="12" spans="1:12" ht="14.25" customHeight="1">
      <c r="B12" s="341"/>
      <c r="C12" s="342"/>
      <c r="D12" s="343"/>
      <c r="E12" s="344"/>
      <c r="F12" s="103" t="s">
        <v>590</v>
      </c>
      <c r="G12" s="104"/>
      <c r="H12" s="104"/>
      <c r="I12" s="103" t="s">
        <v>20</v>
      </c>
      <c r="J12" s="159" t="s">
        <v>469</v>
      </c>
      <c r="K12" s="159">
        <v>0</v>
      </c>
      <c r="L12" s="102"/>
    </row>
    <row r="13" spans="1:12" ht="14.25" customHeight="1">
      <c r="B13" s="341"/>
      <c r="C13" s="342"/>
      <c r="D13" s="343"/>
      <c r="E13" s="344"/>
      <c r="F13" s="103" t="s">
        <v>591</v>
      </c>
      <c r="G13" s="104"/>
      <c r="H13" s="104"/>
      <c r="I13" s="103" t="s">
        <v>20</v>
      </c>
      <c r="J13" s="159" t="s">
        <v>230</v>
      </c>
      <c r="K13" s="159">
        <v>0</v>
      </c>
      <c r="L13" s="102"/>
    </row>
    <row r="14" spans="1:12" ht="14.25" customHeight="1">
      <c r="B14" s="341"/>
      <c r="C14" s="342"/>
      <c r="D14" s="343"/>
      <c r="E14" s="344"/>
      <c r="F14" s="103" t="s">
        <v>592</v>
      </c>
      <c r="G14" s="104"/>
      <c r="H14" s="104"/>
      <c r="I14" s="103" t="s">
        <v>20</v>
      </c>
      <c r="J14" s="158" t="s">
        <v>269</v>
      </c>
      <c r="K14" s="157">
        <v>12</v>
      </c>
      <c r="L14" s="102"/>
    </row>
    <row r="15" spans="1:12" ht="16.75" customHeight="1">
      <c r="B15" s="101"/>
      <c r="C15" s="101"/>
      <c r="D15" s="101"/>
      <c r="E15" s="101"/>
      <c r="F15" s="101"/>
      <c r="G15" s="101"/>
      <c r="H15" s="101"/>
      <c r="I15" s="101"/>
      <c r="J15" s="101"/>
      <c r="K15" s="101"/>
    </row>
    <row r="16" spans="1:12"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sheetData>
  <mergeCells count="4">
    <mergeCell ref="B3:B14"/>
    <mergeCell ref="C3:C14"/>
    <mergeCell ref="D3:D14"/>
    <mergeCell ref="E3:E14"/>
  </mergeCells>
  <pageMargins left="0.75" right="0.75" top="1" bottom="1" header="0.5" footer="0.5"/>
  <headerFooter>
    <oddHeader>&amp;R&amp;"Arial"&amp;8&amp;K000000 [OFFICIAL]&amp;1#_x000D_</oddHeader>
  </headerFooter>
  <ignoredErrors>
    <ignoredError sqref="J4 K5:K6 J11:J14"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249977111117893"/>
  </sheetPr>
  <dimension ref="A1:K20"/>
  <sheetViews>
    <sheetView showRuler="0" topLeftCell="F16" workbookViewId="0">
      <selection activeCell="H19" sqref="H19"/>
    </sheetView>
  </sheetViews>
  <sheetFormatPr baseColWidth="10" defaultColWidth="13.1640625" defaultRowHeight="13"/>
  <cols>
    <col min="1" max="1" width="2.1640625" customWidth="1"/>
    <col min="2" max="2" width="7.83203125" customWidth="1"/>
    <col min="3" max="3" width="9.5" customWidth="1"/>
    <col min="4" max="4" width="27.5" customWidth="1"/>
    <col min="5" max="5" width="26.1640625" customWidth="1"/>
    <col min="6" max="6" width="50.5" customWidth="1"/>
    <col min="7" max="7" width="33.1640625" customWidth="1"/>
    <col min="8" max="8" width="21.6640625" customWidth="1"/>
    <col min="9" max="10" width="26.83203125" customWidth="1"/>
  </cols>
  <sheetData>
    <row r="1" spans="1:11" ht="25" customHeight="1">
      <c r="A1" s="1"/>
    </row>
    <row r="2" spans="1:11" ht="25" customHeight="1">
      <c r="A2" s="1"/>
      <c r="B2" s="64" t="s">
        <v>2</v>
      </c>
      <c r="C2" s="64" t="s">
        <v>3</v>
      </c>
      <c r="D2" s="288" t="s">
        <v>4</v>
      </c>
      <c r="E2" s="288"/>
      <c r="F2" s="2" t="s">
        <v>5</v>
      </c>
      <c r="G2" s="2" t="s">
        <v>69</v>
      </c>
      <c r="H2" s="65" t="s">
        <v>7</v>
      </c>
      <c r="I2" s="66">
        <v>2023</v>
      </c>
      <c r="J2" s="67">
        <v>2022</v>
      </c>
      <c r="K2" s="12"/>
    </row>
    <row r="3" spans="1:11" ht="14.25" customHeight="1">
      <c r="A3" s="11"/>
      <c r="B3" s="357"/>
      <c r="C3" s="354" t="s">
        <v>593</v>
      </c>
      <c r="D3" s="352" t="s">
        <v>583</v>
      </c>
      <c r="E3" s="353"/>
      <c r="F3" s="5" t="s">
        <v>594</v>
      </c>
      <c r="G3" s="26"/>
      <c r="H3" s="68" t="s">
        <v>120</v>
      </c>
      <c r="I3" s="198">
        <v>0.95</v>
      </c>
      <c r="J3" s="198">
        <v>0.95</v>
      </c>
      <c r="K3" s="12"/>
    </row>
    <row r="4" spans="1:11" ht="14.25" customHeight="1">
      <c r="A4" s="11"/>
      <c r="B4" s="357"/>
      <c r="C4" s="355"/>
      <c r="D4" s="352"/>
      <c r="E4" s="353"/>
      <c r="F4" s="5" t="s">
        <v>595</v>
      </c>
      <c r="G4" s="26"/>
      <c r="H4" s="68" t="s">
        <v>268</v>
      </c>
      <c r="I4" s="69">
        <v>112</v>
      </c>
      <c r="J4" s="69">
        <v>103</v>
      </c>
      <c r="K4" s="12"/>
    </row>
    <row r="5" spans="1:11" ht="34.25" customHeight="1">
      <c r="A5" s="61"/>
      <c r="B5" s="357"/>
      <c r="C5" s="355"/>
      <c r="D5" s="352"/>
      <c r="E5" s="353"/>
      <c r="F5" s="5" t="s">
        <v>596</v>
      </c>
      <c r="G5" s="26"/>
      <c r="H5" s="68" t="s">
        <v>268</v>
      </c>
      <c r="I5" s="69">
        <v>36</v>
      </c>
      <c r="J5" s="69" t="s">
        <v>597</v>
      </c>
      <c r="K5" s="12"/>
    </row>
    <row r="6" spans="1:11" ht="21.75" customHeight="1">
      <c r="A6" s="62"/>
      <c r="B6" s="357"/>
      <c r="C6" s="355"/>
      <c r="D6" s="352"/>
      <c r="E6" s="353"/>
      <c r="F6" s="347" t="s">
        <v>599</v>
      </c>
      <c r="G6" s="23" t="s">
        <v>184</v>
      </c>
      <c r="H6" s="348" t="s">
        <v>120</v>
      </c>
      <c r="I6" s="198">
        <v>0.67</v>
      </c>
      <c r="J6" s="198">
        <v>0.66</v>
      </c>
      <c r="K6" s="12"/>
    </row>
    <row r="7" spans="1:11" ht="20.25" customHeight="1">
      <c r="A7" s="63"/>
      <c r="B7" s="357"/>
      <c r="C7" s="355"/>
      <c r="D7" s="352"/>
      <c r="E7" s="353"/>
      <c r="F7" s="347"/>
      <c r="G7" s="23" t="s">
        <v>302</v>
      </c>
      <c r="H7" s="349"/>
      <c r="I7" s="69"/>
      <c r="J7" s="69"/>
      <c r="K7" s="12"/>
    </row>
    <row r="8" spans="1:11" ht="45.75" customHeight="1">
      <c r="A8" s="70"/>
      <c r="B8" s="357"/>
      <c r="C8" s="355"/>
      <c r="D8" s="359" t="s">
        <v>598</v>
      </c>
      <c r="E8" s="362" t="s">
        <v>600</v>
      </c>
      <c r="F8" s="345" t="s">
        <v>601</v>
      </c>
      <c r="G8" s="350" t="s">
        <v>602</v>
      </c>
      <c r="H8" s="23" t="s">
        <v>20</v>
      </c>
      <c r="I8" s="98" t="s">
        <v>943</v>
      </c>
      <c r="J8" s="69" t="s">
        <v>603</v>
      </c>
      <c r="K8" s="12"/>
    </row>
    <row r="9" spans="1:11" ht="108.75" customHeight="1">
      <c r="B9" s="357"/>
      <c r="C9" s="355"/>
      <c r="D9" s="360"/>
      <c r="E9" s="363"/>
      <c r="F9" s="346"/>
      <c r="G9" s="351"/>
      <c r="H9" s="23" t="s">
        <v>237</v>
      </c>
      <c r="I9" s="69" t="s">
        <v>604</v>
      </c>
      <c r="J9" s="69" t="s">
        <v>604</v>
      </c>
      <c r="K9" s="12"/>
    </row>
    <row r="10" spans="1:11" ht="108" customHeight="1">
      <c r="B10" s="357"/>
      <c r="C10" s="355"/>
      <c r="D10" s="360"/>
      <c r="E10" s="364"/>
      <c r="F10" s="71"/>
      <c r="G10" s="74"/>
      <c r="H10" s="23" t="s">
        <v>237</v>
      </c>
      <c r="I10" s="69" t="s">
        <v>604</v>
      </c>
      <c r="J10" s="69" t="s">
        <v>604</v>
      </c>
      <c r="K10" s="12"/>
    </row>
    <row r="11" spans="1:11" ht="175" customHeight="1">
      <c r="A11" s="70"/>
      <c r="B11" s="357"/>
      <c r="C11" s="355"/>
      <c r="D11" s="360"/>
      <c r="E11" s="358" t="s">
        <v>605</v>
      </c>
      <c r="F11" s="25" t="s">
        <v>606</v>
      </c>
      <c r="G11" s="75"/>
      <c r="H11" s="72" t="s">
        <v>237</v>
      </c>
      <c r="I11" s="69" t="s">
        <v>607</v>
      </c>
      <c r="J11" s="69" t="s">
        <v>607</v>
      </c>
      <c r="K11" s="12"/>
    </row>
    <row r="12" spans="1:11" ht="59.25" customHeight="1">
      <c r="A12" s="70"/>
      <c r="B12" s="357"/>
      <c r="C12" s="355"/>
      <c r="D12" s="360"/>
      <c r="E12" s="352"/>
      <c r="F12" s="5" t="s">
        <v>608</v>
      </c>
      <c r="G12" s="26"/>
      <c r="H12" s="68" t="s">
        <v>237</v>
      </c>
      <c r="I12" s="69" t="s">
        <v>609</v>
      </c>
      <c r="J12" s="69" t="s">
        <v>609</v>
      </c>
      <c r="K12" s="12"/>
    </row>
    <row r="13" spans="1:11" ht="34.25" customHeight="1">
      <c r="A13" s="70"/>
      <c r="B13" s="357"/>
      <c r="C13" s="355"/>
      <c r="D13" s="360"/>
      <c r="E13" s="352"/>
      <c r="F13" s="5" t="s">
        <v>610</v>
      </c>
      <c r="G13" s="26"/>
      <c r="H13" s="68" t="s">
        <v>237</v>
      </c>
      <c r="I13" s="69" t="s">
        <v>611</v>
      </c>
      <c r="J13" s="69" t="s">
        <v>611</v>
      </c>
      <c r="K13" s="12"/>
    </row>
    <row r="14" spans="1:11" ht="123.25" customHeight="1">
      <c r="A14" s="50"/>
      <c r="B14" s="357"/>
      <c r="C14" s="355"/>
      <c r="D14" s="360"/>
      <c r="E14" s="352"/>
      <c r="F14" s="5" t="s">
        <v>612</v>
      </c>
      <c r="G14" s="26"/>
      <c r="H14" s="68" t="s">
        <v>237</v>
      </c>
      <c r="I14" s="69" t="s">
        <v>613</v>
      </c>
      <c r="J14" s="69" t="s">
        <v>613</v>
      </c>
      <c r="K14" s="12"/>
    </row>
    <row r="15" spans="1:11" ht="142.5" customHeight="1">
      <c r="A15" s="11"/>
      <c r="B15" s="357"/>
      <c r="C15" s="355"/>
      <c r="D15" s="360"/>
      <c r="E15" s="352" t="s">
        <v>614</v>
      </c>
      <c r="F15" s="5" t="s">
        <v>615</v>
      </c>
      <c r="G15" s="26"/>
      <c r="H15" s="68" t="s">
        <v>257</v>
      </c>
      <c r="I15" s="69" t="s">
        <v>938</v>
      </c>
      <c r="J15" s="69" t="s">
        <v>616</v>
      </c>
      <c r="K15" s="12"/>
    </row>
    <row r="16" spans="1:11" ht="34.25" customHeight="1">
      <c r="A16" s="11"/>
      <c r="B16" s="357"/>
      <c r="C16" s="355"/>
      <c r="D16" s="360"/>
      <c r="E16" s="352"/>
      <c r="F16" s="279" t="s">
        <v>617</v>
      </c>
      <c r="G16" s="366"/>
      <c r="H16" s="370" t="s">
        <v>237</v>
      </c>
      <c r="I16" s="368" t="s">
        <v>618</v>
      </c>
      <c r="J16" s="368" t="s">
        <v>618</v>
      </c>
      <c r="K16" s="12"/>
    </row>
    <row r="17" spans="1:11" ht="129.25" customHeight="1">
      <c r="A17" s="11"/>
      <c r="B17" s="357"/>
      <c r="C17" s="356"/>
      <c r="D17" s="361"/>
      <c r="E17" s="352"/>
      <c r="F17" s="365"/>
      <c r="G17" s="367"/>
      <c r="H17" s="371"/>
      <c r="I17" s="369"/>
      <c r="J17" s="369"/>
      <c r="K17" s="12"/>
    </row>
    <row r="18" spans="1:11" ht="16.75" customHeight="1">
      <c r="A18" s="1"/>
      <c r="B18" s="76"/>
      <c r="C18" s="76"/>
      <c r="D18" s="76"/>
      <c r="E18" s="77"/>
      <c r="F18" s="77"/>
      <c r="G18" s="77"/>
      <c r="H18" s="77"/>
      <c r="I18" s="76"/>
      <c r="J18" s="76"/>
    </row>
    <row r="19" spans="1:11" ht="15" customHeight="1">
      <c r="A19" s="1"/>
    </row>
    <row r="20" spans="1:11" ht="15" customHeight="1">
      <c r="A20" s="1"/>
    </row>
  </sheetData>
  <mergeCells count="20">
    <mergeCell ref="F16:F17"/>
    <mergeCell ref="G16:G17"/>
    <mergeCell ref="J16:J17"/>
    <mergeCell ref="H16:H17"/>
    <mergeCell ref="I16:I17"/>
    <mergeCell ref="C3:C17"/>
    <mergeCell ref="B3:B17"/>
    <mergeCell ref="E11:E14"/>
    <mergeCell ref="D8:D17"/>
    <mergeCell ref="E15:E17"/>
    <mergeCell ref="E8:E10"/>
    <mergeCell ref="F8:F9"/>
    <mergeCell ref="F6:F7"/>
    <mergeCell ref="H6:H7"/>
    <mergeCell ref="G8:G9"/>
    <mergeCell ref="D2:E2"/>
    <mergeCell ref="D3:D5"/>
    <mergeCell ref="E3:E5"/>
    <mergeCell ref="D6:D7"/>
    <mergeCell ref="E6:E7"/>
  </mergeCells>
  <phoneticPr fontId="30" type="noConversion"/>
  <pageMargins left="0.75" right="0.75" top="1" bottom="1" header="0.5" footer="0.5"/>
  <headerFooter>
    <oddHeader>&amp;R&amp;"Arial"&amp;8&amp;K000000 [OFFICIAL]&amp;1#_x000D_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5A3B2C03CC25548A51A851A644BFA90" ma:contentTypeVersion="18" ma:contentTypeDescription="Create a new document." ma:contentTypeScope="" ma:versionID="1e5f1b89745f4c0a184b81fa6e95f776">
  <xsd:schema xmlns:xsd="http://www.w3.org/2001/XMLSchema" xmlns:xs="http://www.w3.org/2001/XMLSchema" xmlns:p="http://schemas.microsoft.com/office/2006/metadata/properties" xmlns:ns2="b6caa814-12cf-4375-80d6-5605db7af314" xmlns:ns3="74805d0e-0153-4dfe-a60d-6bd609723092" targetNamespace="http://schemas.microsoft.com/office/2006/metadata/properties" ma:root="true" ma:fieldsID="4611ae1198e19d0c4dc221ad440f8655" ns2:_="" ns3:_="">
    <xsd:import namespace="b6caa814-12cf-4375-80d6-5605db7af314"/>
    <xsd:import namespace="74805d0e-0153-4dfe-a60d-6bd60972309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LengthInSeconds"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caa814-12cf-4375-80d6-5605db7af3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7e4d33d-dec1-45ff-a4f4-aeb68653195a"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805d0e-0153-4dfe-a60d-6bd6097230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3876c43-69d3-4e13-9962-0461c7f16aa1}" ma:internalName="TaxCatchAll" ma:showField="CatchAllData" ma:web="74805d0e-0153-4dfe-a60d-6bd6097230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4805d0e-0153-4dfe-a60d-6bd609723092" xsi:nil="true"/>
    <lcf76f155ced4ddcb4097134ff3c332f xmlns="b6caa814-12cf-4375-80d6-5605db7af31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0A5E1F3-CC70-483D-AD85-C2ACA4468C01}"/>
</file>

<file path=customXml/itemProps2.xml><?xml version="1.0" encoding="utf-8"?>
<ds:datastoreItem xmlns:ds="http://schemas.openxmlformats.org/officeDocument/2006/customXml" ds:itemID="{541332FB-7CAD-4D09-B238-EB390D99DC75}"/>
</file>

<file path=customXml/itemProps3.xml><?xml version="1.0" encoding="utf-8"?>
<ds:datastoreItem xmlns:ds="http://schemas.openxmlformats.org/officeDocument/2006/customXml" ds:itemID="{86934CDA-5BE9-4D7E-8419-DA8AD18C749B}"/>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1. Safety</vt:lpstr>
      <vt:lpstr>2. Health and Hygiene</vt:lpstr>
      <vt:lpstr>3. Environmental</vt:lpstr>
      <vt:lpstr>4. Social Performance &amp; CSI</vt:lpstr>
      <vt:lpstr>5. Water</vt:lpstr>
      <vt:lpstr>6. Production</vt:lpstr>
      <vt:lpstr>7.SHE | ISO</vt:lpstr>
      <vt:lpstr>8. Business Integrity </vt:lpstr>
      <vt:lpstr>9. Ethical Behaviour</vt:lpstr>
      <vt:lpstr>10. Procurement</vt:lpstr>
      <vt:lpstr>EVDG</vt:lpstr>
      <vt:lpstr>11.  Tax </vt:lpstr>
      <vt:lpstr>13. Human Resources</vt:lpstr>
      <vt:lpstr>14. Governance</vt:lpstr>
      <vt:lpstr>15. Compliance and Risk Managem</vt:lpstr>
      <vt:lpstr>'7.SHE | ISO'!Print_Area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Julie Hayman</cp:lastModifiedBy>
  <cp:revision>2</cp:revision>
  <cp:lastPrinted>2024-03-06T23:24:51Z</cp:lastPrinted>
  <dcterms:created xsi:type="dcterms:W3CDTF">2024-03-03T11:02:48Z</dcterms:created>
  <dcterms:modified xsi:type="dcterms:W3CDTF">2024-03-08T16:43:58Z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f2a5e4-10d8-4dfe-8082-7352c27520cb_Enabled">
    <vt:lpwstr>true</vt:lpwstr>
  </property>
  <property fmtid="{D5CDD505-2E9C-101B-9397-08002B2CF9AE}" pid="3" name="MSIP_Label_e3f2a5e4-10d8-4dfe-8082-7352c27520cb_SetDate">
    <vt:lpwstr>2024-03-03T11:02:31Z</vt:lpwstr>
  </property>
  <property fmtid="{D5CDD505-2E9C-101B-9397-08002B2CF9AE}" pid="4" name="MSIP_Label_e3f2a5e4-10d8-4dfe-8082-7352c27520cb_Method">
    <vt:lpwstr>Standard</vt:lpwstr>
  </property>
  <property fmtid="{D5CDD505-2E9C-101B-9397-08002B2CF9AE}" pid="5" name="MSIP_Label_e3f2a5e4-10d8-4dfe-8082-7352c27520cb_Name">
    <vt:lpwstr>_Official</vt:lpwstr>
  </property>
  <property fmtid="{D5CDD505-2E9C-101B-9397-08002B2CF9AE}" pid="6" name="MSIP_Label_e3f2a5e4-10d8-4dfe-8082-7352c27520cb_SiteId">
    <vt:lpwstr>2864f69d-77c3-4fbe-bbc0-97502052391a</vt:lpwstr>
  </property>
  <property fmtid="{D5CDD505-2E9C-101B-9397-08002B2CF9AE}" pid="7" name="MSIP_Label_e3f2a5e4-10d8-4dfe-8082-7352c27520cb_ActionId">
    <vt:lpwstr>936f5d3c-e3e6-4649-af62-c10faea21d27</vt:lpwstr>
  </property>
  <property fmtid="{D5CDD505-2E9C-101B-9397-08002B2CF9AE}" pid="8" name="MSIP_Label_e3f2a5e4-10d8-4dfe-8082-7352c27520cb_ContentBits">
    <vt:lpwstr>1</vt:lpwstr>
  </property>
  <property fmtid="{D5CDD505-2E9C-101B-9397-08002B2CF9AE}" pid="9" name="ContentTypeId">
    <vt:lpwstr>0x010100B5A3B2C03CC25548A51A851A644BFA90</vt:lpwstr>
  </property>
</Properties>
</file>